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manobe-y\SkyDrive\My Web Sites\ayasi\okt\"/>
    </mc:Choice>
  </mc:AlternateContent>
  <bookViews>
    <workbookView xWindow="0" yWindow="0" windowWidth="28770" windowHeight="12435"/>
  </bookViews>
  <sheets>
    <sheet name="一般利用者定義表" sheetId="3" r:id="rId1"/>
    <sheet name="選択項目設定" sheetId="4" r:id="rId2"/>
  </sheets>
  <definedNames>
    <definedName name="_xlnm._FilterDatabase" localSheetId="0" hidden="1">一般利用者定義表!$I$1:$I$130</definedName>
  </definedNames>
  <calcPr calcId="152511"/>
</workbook>
</file>

<file path=xl/calcChain.xml><?xml version="1.0" encoding="utf-8"?>
<calcChain xmlns="http://schemas.openxmlformats.org/spreadsheetml/2006/main">
  <c r="P2" i="3" l="1"/>
  <c r="P58" i="3"/>
  <c r="S59" i="3" l="1"/>
  <c r="T59" i="3"/>
  <c r="AA59" i="3"/>
  <c r="Z59" i="3" s="1"/>
  <c r="Y59" i="3" s="1"/>
  <c r="P59" i="3" s="1"/>
  <c r="S60" i="3"/>
  <c r="T60" i="3"/>
  <c r="AA60" i="3"/>
  <c r="Z60" i="3" s="1"/>
  <c r="Y60" i="3" s="1"/>
  <c r="P60" i="3" s="1"/>
  <c r="S61" i="3"/>
  <c r="T61" i="3"/>
  <c r="AA61" i="3"/>
  <c r="Z61" i="3" s="1"/>
  <c r="Y61" i="3" s="1"/>
  <c r="P61" i="3" s="1"/>
  <c r="S62" i="3"/>
  <c r="T62" i="3"/>
  <c r="AA62" i="3"/>
  <c r="Z62" i="3" s="1"/>
  <c r="Y62" i="3" s="1"/>
  <c r="P62" i="3" s="1"/>
  <c r="S63" i="3"/>
  <c r="T63" i="3"/>
  <c r="AA63" i="3"/>
  <c r="Z63" i="3" s="1"/>
  <c r="Y63" i="3" s="1"/>
  <c r="P63" i="3" s="1"/>
  <c r="S64" i="3"/>
  <c r="T64" i="3"/>
  <c r="AA64" i="3"/>
  <c r="Z64" i="3" s="1"/>
  <c r="Y64" i="3" s="1"/>
  <c r="P64" i="3" s="1"/>
  <c r="S65" i="3"/>
  <c r="T65" i="3"/>
  <c r="X65" i="3"/>
  <c r="X64" i="3" s="1"/>
  <c r="X63" i="3" s="1"/>
  <c r="X62" i="3" s="1"/>
  <c r="X61" i="3" s="1"/>
  <c r="X60" i="3" s="1"/>
  <c r="X59" i="3" s="1"/>
  <c r="X58" i="3" s="1"/>
  <c r="X57" i="3" s="1"/>
  <c r="X56" i="3" s="1"/>
  <c r="X55" i="3" s="1"/>
  <c r="X54" i="3" s="1"/>
  <c r="X53" i="3" s="1"/>
  <c r="X52" i="3" s="1"/>
  <c r="X51" i="3" s="1"/>
  <c r="X50" i="3" s="1"/>
  <c r="AA65" i="3"/>
  <c r="Z65" i="3" s="1"/>
  <c r="Y65" i="3" s="1"/>
  <c r="P65" i="3" s="1"/>
  <c r="Q50" i="3"/>
  <c r="R50" i="3"/>
  <c r="S50" i="3"/>
  <c r="T50" i="3"/>
  <c r="AA50" i="3"/>
  <c r="S51" i="3"/>
  <c r="T51" i="3"/>
  <c r="AA51" i="3"/>
  <c r="Z51" i="3" s="1"/>
  <c r="S52" i="3"/>
  <c r="T52" i="3"/>
  <c r="AA52" i="3"/>
  <c r="S53" i="3"/>
  <c r="T53" i="3"/>
  <c r="AA53" i="3"/>
  <c r="S54" i="3"/>
  <c r="T54" i="3"/>
  <c r="AA54" i="3"/>
  <c r="S55" i="3"/>
  <c r="T55" i="3"/>
  <c r="AA55" i="3"/>
  <c r="S56" i="3"/>
  <c r="T56" i="3"/>
  <c r="AA56" i="3"/>
  <c r="S57" i="3"/>
  <c r="T57" i="3"/>
  <c r="AA57" i="3"/>
  <c r="Z57" i="3" s="1"/>
  <c r="S58" i="3"/>
  <c r="AA58" i="3"/>
  <c r="Z58" i="3" s="1"/>
  <c r="Y58" i="3" s="1"/>
  <c r="AA5" i="3"/>
  <c r="Z5" i="3" s="1"/>
  <c r="AA6" i="3"/>
  <c r="Z6" i="3" s="1"/>
  <c r="AA7" i="3"/>
  <c r="Z7" i="3" s="1"/>
  <c r="AA8" i="3"/>
  <c r="AA9" i="3"/>
  <c r="Z9" i="3" s="1"/>
  <c r="AA10" i="3"/>
  <c r="Z10" i="3" s="1"/>
  <c r="AA11" i="3"/>
  <c r="AA12" i="3"/>
  <c r="Z12" i="3" s="1"/>
  <c r="AA13" i="3"/>
  <c r="Z13" i="3" s="1"/>
  <c r="AA14" i="3"/>
  <c r="Z14" i="3" s="1"/>
  <c r="AA15" i="3"/>
  <c r="Z15" i="3" s="1"/>
  <c r="AA16" i="3"/>
  <c r="AA17" i="3"/>
  <c r="Z17" i="3" s="1"/>
  <c r="Y17" i="3" s="1"/>
  <c r="AA18" i="3"/>
  <c r="AA19" i="3"/>
  <c r="AA20" i="3"/>
  <c r="Z20" i="3" s="1"/>
  <c r="AA21" i="3"/>
  <c r="AA22" i="3"/>
  <c r="AA23" i="3"/>
  <c r="Z23" i="3" s="1"/>
  <c r="AA24" i="3"/>
  <c r="AA25" i="3"/>
  <c r="AA26" i="3"/>
  <c r="Z26" i="3" s="1"/>
  <c r="AA27" i="3"/>
  <c r="AA28" i="3"/>
  <c r="AA29" i="3"/>
  <c r="Z29" i="3" s="1"/>
  <c r="AA30" i="3"/>
  <c r="Z30" i="3" s="1"/>
  <c r="Y30" i="3" s="1"/>
  <c r="AA31" i="3"/>
  <c r="Z31" i="3" s="1"/>
  <c r="AA32" i="3"/>
  <c r="Z32" i="3" s="1"/>
  <c r="AA33" i="3"/>
  <c r="Z33" i="3" s="1"/>
  <c r="AA34" i="3"/>
  <c r="Z34" i="3" s="1"/>
  <c r="AA35" i="3"/>
  <c r="Z35" i="3" s="1"/>
  <c r="AA36" i="3"/>
  <c r="Z36" i="3" s="1"/>
  <c r="AA37" i="3"/>
  <c r="Z37" i="3" s="1"/>
  <c r="Y37" i="3" s="1"/>
  <c r="AA38" i="3"/>
  <c r="Z38" i="3" s="1"/>
  <c r="AA39" i="3"/>
  <c r="Z39" i="3" s="1"/>
  <c r="AA40" i="3"/>
  <c r="Z40" i="3" s="1"/>
  <c r="Y40" i="3" s="1"/>
  <c r="AA41" i="3"/>
  <c r="Z41" i="3" s="1"/>
  <c r="AA42" i="3"/>
  <c r="Z42" i="3" s="1"/>
  <c r="AA43" i="3"/>
  <c r="Z43" i="3" s="1"/>
  <c r="AA44" i="3"/>
  <c r="AA45" i="3"/>
  <c r="Z45" i="3" s="1"/>
  <c r="AA46" i="3"/>
  <c r="Z46" i="3" s="1"/>
  <c r="AA47" i="3"/>
  <c r="Z47" i="3" s="1"/>
  <c r="AA48" i="3"/>
  <c r="AA49" i="3"/>
  <c r="Z49" i="3" s="1"/>
  <c r="Y49" i="3" s="1"/>
  <c r="Q49" i="3"/>
  <c r="S49" i="3"/>
  <c r="V49" i="3"/>
  <c r="W49" i="3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W63" i="3" s="1"/>
  <c r="W64" i="3" s="1"/>
  <c r="W65" i="3" s="1"/>
  <c r="X49" i="3"/>
  <c r="X48" i="3" s="1"/>
  <c r="X47" i="3" s="1"/>
  <c r="X46" i="3" s="1"/>
  <c r="X45" i="3" s="1"/>
  <c r="X44" i="3" s="1"/>
  <c r="X43" i="3" s="1"/>
  <c r="X42" i="3" s="1"/>
  <c r="X41" i="3" s="1"/>
  <c r="S32" i="3"/>
  <c r="T32" i="3"/>
  <c r="S33" i="3"/>
  <c r="T33" i="3"/>
  <c r="S34" i="3"/>
  <c r="T34" i="3"/>
  <c r="S35" i="3"/>
  <c r="T35" i="3"/>
  <c r="S36" i="3"/>
  <c r="T36" i="3"/>
  <c r="Q37" i="3"/>
  <c r="S37" i="3"/>
  <c r="V37" i="3"/>
  <c r="Q38" i="3"/>
  <c r="R38" i="3"/>
  <c r="S38" i="3"/>
  <c r="T38" i="3"/>
  <c r="S39" i="3"/>
  <c r="T39" i="3"/>
  <c r="Q40" i="3"/>
  <c r="S40" i="3"/>
  <c r="V40" i="3"/>
  <c r="Q41" i="3"/>
  <c r="R41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Q3" i="3"/>
  <c r="Q4" i="3"/>
  <c r="R4" i="3"/>
  <c r="S4" i="3"/>
  <c r="T4" i="3"/>
  <c r="S5" i="3"/>
  <c r="T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Q30" i="3"/>
  <c r="S30" i="3"/>
  <c r="V30" i="3"/>
  <c r="Q31" i="3"/>
  <c r="R31" i="3"/>
  <c r="S31" i="3"/>
  <c r="V31" i="3" s="1"/>
  <c r="T31" i="3"/>
  <c r="Q18" i="3"/>
  <c r="R18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Q17" i="3"/>
  <c r="S17" i="3"/>
  <c r="V17" i="3"/>
  <c r="T16" i="3"/>
  <c r="W37" i="3"/>
  <c r="W38" i="3" s="1"/>
  <c r="W39" i="3" s="1"/>
  <c r="X37" i="3"/>
  <c r="X36" i="3" s="1"/>
  <c r="X35" i="3" s="1"/>
  <c r="X34" i="3" s="1"/>
  <c r="X33" i="3" s="1"/>
  <c r="X32" i="3" s="1"/>
  <c r="X31" i="3" s="1"/>
  <c r="W40" i="3"/>
  <c r="W41" i="3" s="1"/>
  <c r="W42" i="3" s="1"/>
  <c r="W43" i="3" s="1"/>
  <c r="W44" i="3" s="1"/>
  <c r="W45" i="3" s="1"/>
  <c r="W46" i="3" s="1"/>
  <c r="W47" i="3" s="1"/>
  <c r="W48" i="3" s="1"/>
  <c r="X40" i="3"/>
  <c r="X39" i="3" s="1"/>
  <c r="X38" i="3" s="1"/>
  <c r="X17" i="3"/>
  <c r="X16" i="3" s="1"/>
  <c r="X15" i="3" s="1"/>
  <c r="X14" i="3" s="1"/>
  <c r="X13" i="3" s="1"/>
  <c r="X12" i="3" s="1"/>
  <c r="X11" i="3" s="1"/>
  <c r="X10" i="3" s="1"/>
  <c r="X9" i="3" s="1"/>
  <c r="X8" i="3" s="1"/>
  <c r="X7" i="3" s="1"/>
  <c r="X6" i="3" s="1"/>
  <c r="X5" i="3" s="1"/>
  <c r="X4" i="3" s="1"/>
  <c r="X30" i="3"/>
  <c r="X29" i="3" s="1"/>
  <c r="X28" i="3" s="1"/>
  <c r="X27" i="3" s="1"/>
  <c r="X26" i="3" s="1"/>
  <c r="X25" i="3" s="1"/>
  <c r="X24" i="3" s="1"/>
  <c r="X23" i="3" s="1"/>
  <c r="X22" i="3" s="1"/>
  <c r="X21" i="3" s="1"/>
  <c r="X20" i="3" s="1"/>
  <c r="X19" i="3" s="1"/>
  <c r="X18" i="3" s="1"/>
  <c r="X3" i="3"/>
  <c r="T58" i="3"/>
  <c r="Q5" i="3" l="1"/>
  <c r="Q32" i="3"/>
  <c r="Q19" i="3"/>
  <c r="Z50" i="3"/>
  <c r="Y50" i="3" s="1"/>
  <c r="P50" i="3" s="1"/>
  <c r="V50" i="3"/>
  <c r="Q42" i="3"/>
  <c r="Q6" i="3"/>
  <c r="V5" i="3"/>
  <c r="V4" i="3"/>
  <c r="V38" i="3"/>
  <c r="Q20" i="3"/>
  <c r="V20" i="3" s="1"/>
  <c r="V19" i="3"/>
  <c r="V18" i="3"/>
  <c r="V41" i="3"/>
  <c r="U38" i="3"/>
  <c r="U39" i="3" s="1"/>
  <c r="R19" i="3"/>
  <c r="Y41" i="3"/>
  <c r="P41" i="3" s="1"/>
  <c r="U50" i="3"/>
  <c r="Y31" i="3"/>
  <c r="P31" i="3" s="1"/>
  <c r="Z19" i="3"/>
  <c r="Y19" i="3" s="1"/>
  <c r="P19" i="3" s="1"/>
  <c r="Z18" i="3"/>
  <c r="Y18" i="3" s="1"/>
  <c r="P18" i="3" s="1"/>
  <c r="U51" i="3"/>
  <c r="Q51" i="3"/>
  <c r="R42" i="3"/>
  <c r="Y42" i="3" s="1"/>
  <c r="P42" i="3" s="1"/>
  <c r="Y38" i="3"/>
  <c r="P38" i="3" s="1"/>
  <c r="U41" i="3"/>
  <c r="U42" i="3" s="1"/>
  <c r="U43" i="3" s="1"/>
  <c r="R32" i="3"/>
  <c r="Y32" i="3" s="1"/>
  <c r="P32" i="3" s="1"/>
  <c r="U31" i="3"/>
  <c r="U32" i="3" s="1"/>
  <c r="U33" i="3" s="1"/>
  <c r="Q43" i="3"/>
  <c r="Q39" i="3"/>
  <c r="Q33" i="3"/>
  <c r="V42" i="3"/>
  <c r="V32" i="3"/>
  <c r="R5" i="3"/>
  <c r="U4" i="3"/>
  <c r="U5" i="3" s="1"/>
  <c r="U6" i="3" s="1"/>
  <c r="U7" i="3" s="1"/>
  <c r="V6" i="3"/>
  <c r="Q7" i="3"/>
  <c r="U18" i="3"/>
  <c r="U19" i="3" s="1"/>
  <c r="W30" i="3"/>
  <c r="W31" i="3" s="1"/>
  <c r="W32" i="3" s="1"/>
  <c r="W33" i="3" s="1"/>
  <c r="W34" i="3" s="1"/>
  <c r="W35" i="3" s="1"/>
  <c r="W36" i="3" s="1"/>
  <c r="S16" i="3"/>
  <c r="W17" i="3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" i="3"/>
  <c r="W4" i="3" s="1"/>
  <c r="W5" i="3" s="1"/>
  <c r="W6" i="3" s="1"/>
  <c r="W7" i="3" s="1"/>
  <c r="W8" i="3" s="1"/>
  <c r="W9" i="3" s="1"/>
  <c r="W10" i="3" s="1"/>
  <c r="W11" i="3" s="1"/>
  <c r="W12" i="3" s="1"/>
  <c r="W13" i="3" s="1"/>
  <c r="W14" i="3" s="1"/>
  <c r="W15" i="3" s="1"/>
  <c r="W16" i="3" s="1"/>
  <c r="U20" i="3" l="1"/>
  <c r="U21" i="3" s="1"/>
  <c r="R20" i="3"/>
  <c r="Y20" i="3" s="1"/>
  <c r="P20" i="3" s="1"/>
  <c r="Q21" i="3"/>
  <c r="Q52" i="3"/>
  <c r="U52" i="3"/>
  <c r="R51" i="3"/>
  <c r="Y51" i="3" s="1"/>
  <c r="P51" i="3" s="1"/>
  <c r="V51" i="3"/>
  <c r="R6" i="3"/>
  <c r="Y6" i="3" s="1"/>
  <c r="P6" i="3" s="1"/>
  <c r="Y5" i="3"/>
  <c r="P5" i="3" s="1"/>
  <c r="R39" i="3"/>
  <c r="Y39" i="3" s="1"/>
  <c r="P39" i="3" s="1"/>
  <c r="V39" i="3"/>
  <c r="Q34" i="3"/>
  <c r="U34" i="3"/>
  <c r="R33" i="3"/>
  <c r="Y33" i="3" s="1"/>
  <c r="P33" i="3" s="1"/>
  <c r="V33" i="3"/>
  <c r="Q44" i="3"/>
  <c r="U44" i="3"/>
  <c r="R43" i="3"/>
  <c r="Y43" i="3" s="1"/>
  <c r="P43" i="3" s="1"/>
  <c r="V43" i="3"/>
  <c r="Q8" i="3"/>
  <c r="U8" i="3"/>
  <c r="V7" i="3"/>
  <c r="Q22" i="3"/>
  <c r="V21" i="3"/>
  <c r="AA4" i="3"/>
  <c r="Z4" i="3" s="1"/>
  <c r="Y4" i="3"/>
  <c r="P4" i="3" s="1"/>
  <c r="T37" i="3"/>
  <c r="U22" i="3" l="1"/>
  <c r="U23" i="3" s="1"/>
  <c r="R21" i="3"/>
  <c r="Z21" i="3" s="1"/>
  <c r="Y21" i="3" s="1"/>
  <c r="P21" i="3" s="1"/>
  <c r="R7" i="3"/>
  <c r="Y7" i="3" s="1"/>
  <c r="P7" i="3" s="1"/>
  <c r="Q53" i="3"/>
  <c r="U53" i="3"/>
  <c r="R52" i="3"/>
  <c r="Z52" i="3" s="1"/>
  <c r="Y52" i="3" s="1"/>
  <c r="P52" i="3" s="1"/>
  <c r="V52" i="3"/>
  <c r="R44" i="3"/>
  <c r="Z44" i="3" s="1"/>
  <c r="Y44" i="3" s="1"/>
  <c r="P44" i="3" s="1"/>
  <c r="V44" i="3"/>
  <c r="Q45" i="3"/>
  <c r="U45" i="3"/>
  <c r="R34" i="3"/>
  <c r="Y34" i="3" s="1"/>
  <c r="P34" i="3" s="1"/>
  <c r="V34" i="3"/>
  <c r="Q35" i="3"/>
  <c r="U35" i="3"/>
  <c r="R8" i="3"/>
  <c r="Z8" i="3" s="1"/>
  <c r="Y8" i="3" s="1"/>
  <c r="P8" i="3" s="1"/>
  <c r="V8" i="3"/>
  <c r="Q9" i="3"/>
  <c r="U9" i="3"/>
  <c r="R22" i="3"/>
  <c r="Z22" i="3" s="1"/>
  <c r="Y22" i="3" s="1"/>
  <c r="P22" i="3" s="1"/>
  <c r="V22" i="3"/>
  <c r="Q23" i="3"/>
  <c r="Z53" i="3" l="1"/>
  <c r="Y53" i="3" s="1"/>
  <c r="P53" i="3" s="1"/>
  <c r="Q54" i="3"/>
  <c r="U54" i="3"/>
  <c r="R53" i="3"/>
  <c r="V53" i="3"/>
  <c r="Q36" i="3"/>
  <c r="U36" i="3"/>
  <c r="R35" i="3"/>
  <c r="Y35" i="3" s="1"/>
  <c r="P35" i="3" s="1"/>
  <c r="V35" i="3"/>
  <c r="Q46" i="3"/>
  <c r="U46" i="3"/>
  <c r="R45" i="3"/>
  <c r="Y45" i="3" s="1"/>
  <c r="P45" i="3" s="1"/>
  <c r="V45" i="3"/>
  <c r="Q10" i="3"/>
  <c r="U10" i="3"/>
  <c r="R9" i="3"/>
  <c r="Y9" i="3" s="1"/>
  <c r="P9" i="3" s="1"/>
  <c r="V9" i="3"/>
  <c r="Q24" i="3"/>
  <c r="U24" i="3"/>
  <c r="R23" i="3"/>
  <c r="Y23" i="3" s="1"/>
  <c r="P23" i="3" s="1"/>
  <c r="V23" i="3"/>
  <c r="Q55" i="3" l="1"/>
  <c r="U55" i="3"/>
  <c r="R54" i="3"/>
  <c r="Z54" i="3" s="1"/>
  <c r="Y54" i="3" s="1"/>
  <c r="P54" i="3" s="1"/>
  <c r="V54" i="3"/>
  <c r="R46" i="3"/>
  <c r="Y46" i="3" s="1"/>
  <c r="P46" i="3" s="1"/>
  <c r="V46" i="3"/>
  <c r="Q47" i="3"/>
  <c r="U47" i="3"/>
  <c r="R36" i="3"/>
  <c r="Y36" i="3" s="1"/>
  <c r="P36" i="3" s="1"/>
  <c r="V36" i="3"/>
  <c r="U37" i="3"/>
  <c r="R10" i="3"/>
  <c r="Y10" i="3" s="1"/>
  <c r="P10" i="3" s="1"/>
  <c r="V10" i="3"/>
  <c r="Q11" i="3"/>
  <c r="U11" i="3"/>
  <c r="R24" i="3"/>
  <c r="Z24" i="3" s="1"/>
  <c r="Y24" i="3" s="1"/>
  <c r="P24" i="3" s="1"/>
  <c r="V24" i="3"/>
  <c r="Q25" i="3"/>
  <c r="U25" i="3"/>
  <c r="Z55" i="3" l="1"/>
  <c r="Y55" i="3" s="1"/>
  <c r="P55" i="3" s="1"/>
  <c r="Q56" i="3"/>
  <c r="U56" i="3"/>
  <c r="R55" i="3"/>
  <c r="V55" i="3"/>
  <c r="Q48" i="3"/>
  <c r="U48" i="3"/>
  <c r="R47" i="3"/>
  <c r="Y47" i="3" s="1"/>
  <c r="P47" i="3" s="1"/>
  <c r="V47" i="3"/>
  <c r="Q12" i="3"/>
  <c r="U12" i="3"/>
  <c r="R11" i="3"/>
  <c r="Z11" i="3" s="1"/>
  <c r="Y11" i="3" s="1"/>
  <c r="P11" i="3" s="1"/>
  <c r="V11" i="3"/>
  <c r="Q26" i="3"/>
  <c r="U26" i="3"/>
  <c r="R25" i="3"/>
  <c r="Z25" i="3" s="1"/>
  <c r="Y25" i="3" s="1"/>
  <c r="P25" i="3" s="1"/>
  <c r="V25" i="3"/>
  <c r="T30" i="3"/>
  <c r="Z56" i="3" l="1"/>
  <c r="Y56" i="3" s="1"/>
  <c r="P56" i="3" s="1"/>
  <c r="Q57" i="3"/>
  <c r="U57" i="3"/>
  <c r="R56" i="3"/>
  <c r="V56" i="3"/>
  <c r="R48" i="3"/>
  <c r="Z48" i="3" s="1"/>
  <c r="Y48" i="3" s="1"/>
  <c r="P48" i="3" s="1"/>
  <c r="V48" i="3"/>
  <c r="R12" i="3"/>
  <c r="Y12" i="3" s="1"/>
  <c r="P12" i="3" s="1"/>
  <c r="V12" i="3"/>
  <c r="Q13" i="3"/>
  <c r="U13" i="3"/>
  <c r="R26" i="3"/>
  <c r="Y26" i="3" s="1"/>
  <c r="P26" i="3" s="1"/>
  <c r="V26" i="3"/>
  <c r="Q27" i="3"/>
  <c r="U27" i="3"/>
  <c r="T40" i="3"/>
  <c r="Y57" i="3" l="1"/>
  <c r="P57" i="3" s="1"/>
  <c r="Q58" i="3"/>
  <c r="Q59" i="3" s="1"/>
  <c r="U58" i="3"/>
  <c r="R57" i="3"/>
  <c r="V57" i="3"/>
  <c r="U40" i="3"/>
  <c r="Q14" i="3"/>
  <c r="U14" i="3"/>
  <c r="R13" i="3"/>
  <c r="Y13" i="3" s="1"/>
  <c r="P13" i="3" s="1"/>
  <c r="V13" i="3"/>
  <c r="Q28" i="3"/>
  <c r="U28" i="3"/>
  <c r="R27" i="3"/>
  <c r="Z27" i="3" s="1"/>
  <c r="Y27" i="3" s="1"/>
  <c r="P27" i="3" s="1"/>
  <c r="V27" i="3"/>
  <c r="U59" i="3" l="1"/>
  <c r="U60" i="3" s="1"/>
  <c r="V59" i="3"/>
  <c r="Q60" i="3"/>
  <c r="V58" i="3"/>
  <c r="R14" i="3"/>
  <c r="Y14" i="3" s="1"/>
  <c r="P14" i="3" s="1"/>
  <c r="V14" i="3"/>
  <c r="Q15" i="3"/>
  <c r="U15" i="3"/>
  <c r="R28" i="3"/>
  <c r="Z28" i="3" s="1"/>
  <c r="Y28" i="3" s="1"/>
  <c r="P28" i="3" s="1"/>
  <c r="V28" i="3"/>
  <c r="Q29" i="3"/>
  <c r="U30" i="3" s="1"/>
  <c r="U29" i="3"/>
  <c r="T49" i="3"/>
  <c r="U49" i="3" l="1"/>
  <c r="Q61" i="3"/>
  <c r="V60" i="3"/>
  <c r="U61" i="3"/>
  <c r="R15" i="3"/>
  <c r="Y15" i="3" s="1"/>
  <c r="P15" i="3" s="1"/>
  <c r="V15" i="3"/>
  <c r="Q16" i="3"/>
  <c r="R29" i="3"/>
  <c r="Y29" i="3" s="1"/>
  <c r="P29" i="3" s="1"/>
  <c r="V29" i="3"/>
  <c r="U62" i="3" l="1"/>
  <c r="Q62" i="3"/>
  <c r="V61" i="3"/>
  <c r="R16" i="3"/>
  <c r="Z16" i="3" s="1"/>
  <c r="Y16" i="3" s="1"/>
  <c r="P16" i="3" s="1"/>
  <c r="U63" i="3" l="1"/>
  <c r="Q63" i="3"/>
  <c r="V62" i="3"/>
  <c r="U16" i="3"/>
  <c r="V16" i="3" s="1"/>
  <c r="T3" i="3"/>
  <c r="T17" i="3"/>
  <c r="P3" i="3" l="1"/>
  <c r="U64" i="3"/>
  <c r="Q64" i="3"/>
  <c r="V63" i="3"/>
  <c r="U17" i="3"/>
  <c r="R17" i="3"/>
  <c r="R30" i="3"/>
  <c r="P30" i="3" l="1"/>
  <c r="P17" i="3"/>
  <c r="V64" i="3"/>
  <c r="Q65" i="3"/>
  <c r="U65" i="3"/>
  <c r="R37" i="3"/>
  <c r="P37" i="3" l="1"/>
  <c r="V65" i="3"/>
  <c r="R40" i="3"/>
  <c r="R49" i="3"/>
  <c r="P49" i="3" l="1"/>
  <c r="P40" i="3"/>
  <c r="R59" i="3"/>
  <c r="R60" i="3" s="1"/>
  <c r="R61" i="3" s="1"/>
  <c r="R62" i="3" s="1"/>
  <c r="R63" i="3" s="1"/>
  <c r="R64" i="3" s="1"/>
  <c r="R65" i="3" s="1"/>
  <c r="R58" i="3"/>
</calcChain>
</file>

<file path=xl/sharedStrings.xml><?xml version="1.0" encoding="utf-8"?>
<sst xmlns="http://schemas.openxmlformats.org/spreadsheetml/2006/main" count="323" uniqueCount="134">
  <si>
    <t>項目種別</t>
    <rPh sb="0" eb="2">
      <t>コウモク</t>
    </rPh>
    <rPh sb="2" eb="4">
      <t>シュベツ</t>
    </rPh>
    <phoneticPr fontId="14"/>
  </si>
  <si>
    <t>入力形式</t>
    <rPh sb="0" eb="2">
      <t>ニュウリョク</t>
    </rPh>
    <rPh sb="2" eb="4">
      <t>ケイシキ</t>
    </rPh>
    <phoneticPr fontId="14"/>
  </si>
  <si>
    <t>普通入力</t>
    <rPh sb="0" eb="2">
      <t>フツウ</t>
    </rPh>
    <rPh sb="2" eb="4">
      <t>ニュウリョク</t>
    </rPh>
    <phoneticPr fontId="14"/>
  </si>
  <si>
    <t>整数</t>
    <rPh sb="0" eb="2">
      <t>セイスウ</t>
    </rPh>
    <phoneticPr fontId="14"/>
  </si>
  <si>
    <t>文字列</t>
    <rPh sb="0" eb="3">
      <t>モジレツ</t>
    </rPh>
    <phoneticPr fontId="14"/>
  </si>
  <si>
    <t>文字種</t>
    <rPh sb="0" eb="3">
      <t>モジシュ</t>
    </rPh>
    <phoneticPr fontId="14"/>
  </si>
  <si>
    <t>全角</t>
    <rPh sb="0" eb="2">
      <t>ゼンカク</t>
    </rPh>
    <phoneticPr fontId="14"/>
  </si>
  <si>
    <t>半角</t>
    <rPh sb="0" eb="2">
      <t>ハンカク</t>
    </rPh>
    <phoneticPr fontId="14"/>
  </si>
  <si>
    <t>択一</t>
    <rPh sb="0" eb="2">
      <t>タクイツ</t>
    </rPh>
    <phoneticPr fontId="14"/>
  </si>
  <si>
    <t>LEFT</t>
    <phoneticPr fontId="14"/>
  </si>
  <si>
    <t>TOP</t>
    <phoneticPr fontId="14"/>
  </si>
  <si>
    <t>WIDTH</t>
    <phoneticPr fontId="14"/>
  </si>
  <si>
    <t>HEIGHT</t>
    <phoneticPr fontId="14"/>
  </si>
  <si>
    <t>TEXTBOX計算</t>
    <rPh sb="7" eb="9">
      <t>ケイサン</t>
    </rPh>
    <phoneticPr fontId="14"/>
  </si>
  <si>
    <t>LISTBOX計算</t>
    <rPh sb="7" eb="9">
      <t>ケイサン</t>
    </rPh>
    <phoneticPr fontId="14"/>
  </si>
  <si>
    <t>LABEL計算</t>
    <rPh sb="5" eb="7">
      <t>ケイサン</t>
    </rPh>
    <phoneticPr fontId="14"/>
  </si>
  <si>
    <t>SUM</t>
    <phoneticPr fontId="14"/>
  </si>
  <si>
    <t>&lt;XTML&gt;</t>
    <phoneticPr fontId="14"/>
  </si>
  <si>
    <r>
      <t>Max</t>
    </r>
    <r>
      <rPr>
        <sz val="11"/>
        <color theme="1"/>
        <rFont val="ＭＳ Ｐゴシック"/>
        <family val="2"/>
        <charset val="128"/>
        <scheme val="minor"/>
      </rPr>
      <t>H</t>
    </r>
    <r>
      <rPr>
        <sz val="11"/>
        <color theme="1"/>
        <rFont val="ＭＳ Ｐゴシック"/>
        <family val="2"/>
        <charset val="128"/>
        <scheme val="minor"/>
      </rPr>
      <t>i</t>
    </r>
    <r>
      <rPr>
        <sz val="11"/>
        <color theme="1"/>
        <rFont val="ＭＳ Ｐゴシック"/>
        <family val="2"/>
        <charset val="128"/>
        <scheme val="minor"/>
      </rPr>
      <t>T</t>
    </r>
    <phoneticPr fontId="14"/>
  </si>
  <si>
    <t>PrevGrp</t>
    <phoneticPr fontId="14"/>
  </si>
  <si>
    <t>NextGrp</t>
    <phoneticPr fontId="14"/>
  </si>
  <si>
    <t>文字表示</t>
    <rPh sb="0" eb="2">
      <t>モジ</t>
    </rPh>
    <rPh sb="2" eb="4">
      <t>ヒョウジ</t>
    </rPh>
    <phoneticPr fontId="14"/>
  </si>
  <si>
    <t>複数選択</t>
    <rPh sb="0" eb="2">
      <t>フクスウ</t>
    </rPh>
    <rPh sb="2" eb="4">
      <t>センタク</t>
    </rPh>
    <phoneticPr fontId="14"/>
  </si>
  <si>
    <t>必須</t>
    <rPh sb="0" eb="2">
      <t>ヒッス</t>
    </rPh>
    <phoneticPr fontId="14"/>
  </si>
  <si>
    <t>小数1</t>
    <rPh sb="0" eb="2">
      <t>ショウスウ</t>
    </rPh>
    <phoneticPr fontId="14"/>
  </si>
  <si>
    <t>小数2</t>
    <rPh sb="0" eb="2">
      <t>ショウスウ</t>
    </rPh>
    <phoneticPr fontId="14"/>
  </si>
  <si>
    <t>問診票ファイル名</t>
    <rPh sb="0" eb="3">
      <t>モンシンヒョウ</t>
    </rPh>
    <rPh sb="7" eb="8">
      <t>メイ</t>
    </rPh>
    <phoneticPr fontId="2"/>
  </si>
  <si>
    <t>問診票タイトル</t>
    <rPh sb="0" eb="3">
      <t>モンシンヒョウ</t>
    </rPh>
    <phoneticPr fontId="2"/>
  </si>
  <si>
    <t>グループ名</t>
    <rPh sb="4" eb="5">
      <t>メイ</t>
    </rPh>
    <phoneticPr fontId="2"/>
  </si>
  <si>
    <t>項目タイトル</t>
    <rPh sb="0" eb="2">
      <t>コウモク</t>
    </rPh>
    <phoneticPr fontId="2"/>
  </si>
  <si>
    <t>接頭語</t>
    <rPh sb="0" eb="3">
      <t>セットウゴ</t>
    </rPh>
    <phoneticPr fontId="2"/>
  </si>
  <si>
    <t>初期値</t>
    <rPh sb="0" eb="3">
      <t>ショキチ</t>
    </rPh>
    <phoneticPr fontId="2"/>
  </si>
  <si>
    <t>接尾語</t>
    <rPh sb="0" eb="3">
      <t>セツビゴ</t>
    </rPh>
    <phoneticPr fontId="2"/>
  </si>
  <si>
    <t>必須の
有無</t>
    <rPh sb="0" eb="2">
      <t>ヒッス</t>
    </rPh>
    <rPh sb="4" eb="6">
      <t>ウム</t>
    </rPh>
    <phoneticPr fontId="2"/>
  </si>
  <si>
    <t>項目種別</t>
    <rPh sb="0" eb="2">
      <t>コウモク</t>
    </rPh>
    <rPh sb="2" eb="4">
      <t>シュベツ</t>
    </rPh>
    <phoneticPr fontId="2"/>
  </si>
  <si>
    <t>入力形式</t>
    <rPh sb="0" eb="2">
      <t>ニュウリョク</t>
    </rPh>
    <rPh sb="2" eb="4">
      <t>ケイシキ</t>
    </rPh>
    <phoneticPr fontId="2"/>
  </si>
  <si>
    <t>文字種</t>
    <rPh sb="0" eb="3">
      <t>モジシュ</t>
    </rPh>
    <phoneticPr fontId="2"/>
  </si>
  <si>
    <t>選択肢</t>
    <rPh sb="0" eb="3">
      <t>センタクシ</t>
    </rPh>
    <phoneticPr fontId="2"/>
  </si>
  <si>
    <t>最大値</t>
    <rPh sb="0" eb="3">
      <t>サイダイチ</t>
    </rPh>
    <phoneticPr fontId="2"/>
  </si>
  <si>
    <t>最小値</t>
    <rPh sb="0" eb="3">
      <t>サイショウチ</t>
    </rPh>
    <phoneticPr fontId="2"/>
  </si>
  <si>
    <t>表示サイズ</t>
    <rPh sb="0" eb="2">
      <t>ヒョウジ</t>
    </rPh>
    <phoneticPr fontId="2"/>
  </si>
  <si>
    <t>2014成人女性予診票.Xtm</t>
    <rPh sb="4" eb="6">
      <t>セイジン</t>
    </rPh>
    <rPh sb="6" eb="8">
      <t>ジョセイ</t>
    </rPh>
    <rPh sb="8" eb="11">
      <t>ヨシンヒョウ</t>
    </rPh>
    <phoneticPr fontId="2"/>
  </si>
  <si>
    <t>EDR成人女性予診票テンプレート（妊娠用）01</t>
    <rPh sb="3" eb="5">
      <t>セイジン</t>
    </rPh>
    <rPh sb="5" eb="7">
      <t>ジョセイ</t>
    </rPh>
    <rPh sb="7" eb="10">
      <t>ヨシンヒョウ</t>
    </rPh>
    <rPh sb="17" eb="19">
      <t>ニンシン</t>
    </rPh>
    <rPh sb="19" eb="20">
      <t>ヨウ</t>
    </rPh>
    <phoneticPr fontId="2"/>
  </si>
  <si>
    <t>リストから選択</t>
    <rPh sb="5" eb="7">
      <t>センタク</t>
    </rPh>
    <phoneticPr fontId="2"/>
  </si>
  <si>
    <t>10個までの制限あり</t>
    <rPh sb="2" eb="3">
      <t>コ</t>
    </rPh>
    <rPh sb="6" eb="8">
      <t>セイゲン</t>
    </rPh>
    <phoneticPr fontId="2"/>
  </si>
  <si>
    <t>半角</t>
    <rPh sb="0" eb="2">
      <t>ハンカク</t>
    </rPh>
    <phoneticPr fontId="2"/>
  </si>
  <si>
    <t>基本情報</t>
    <rPh sb="0" eb="2">
      <t>キホン</t>
    </rPh>
    <rPh sb="2" eb="4">
      <t>ジョウホウ</t>
    </rPh>
    <phoneticPr fontId="2"/>
  </si>
  <si>
    <t>受診年</t>
    <rPh sb="0" eb="2">
      <t>ジュシン</t>
    </rPh>
    <rPh sb="2" eb="3">
      <t>ネン</t>
    </rPh>
    <phoneticPr fontId="2"/>
  </si>
  <si>
    <t>受診日</t>
    <rPh sb="0" eb="2">
      <t>ジュシン</t>
    </rPh>
    <rPh sb="2" eb="3">
      <t>ヒ</t>
    </rPh>
    <phoneticPr fontId="2"/>
  </si>
  <si>
    <t>年</t>
    <rPh sb="0" eb="1">
      <t>ネン</t>
    </rPh>
    <phoneticPr fontId="2"/>
  </si>
  <si>
    <t>普通入力</t>
    <rPh sb="0" eb="2">
      <t>フツウ</t>
    </rPh>
    <rPh sb="2" eb="4">
      <t>ニュウリョク</t>
    </rPh>
    <phoneticPr fontId="2"/>
  </si>
  <si>
    <t>整数</t>
    <rPh sb="0" eb="2">
      <t>セイスウ</t>
    </rPh>
    <phoneticPr fontId="2"/>
  </si>
  <si>
    <t>受診月</t>
    <rPh sb="0" eb="2">
      <t>ジュシン</t>
    </rPh>
    <rPh sb="2" eb="3">
      <t>ツキ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</si>
  <si>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</si>
  <si>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</si>
  <si>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受診理由</t>
    <rPh sb="0" eb="2">
      <t>ジュシン</t>
    </rPh>
    <rPh sb="2" eb="4">
      <t>リユウ</t>
    </rPh>
    <phoneticPr fontId="2"/>
  </si>
  <si>
    <t>文字列</t>
    <rPh sb="0" eb="3">
      <t>モジレツ</t>
    </rPh>
    <phoneticPr fontId="2"/>
  </si>
  <si>
    <t>全角</t>
    <rPh sb="0" eb="2">
      <t>ゼンカク</t>
    </rPh>
    <phoneticPr fontId="2"/>
  </si>
  <si>
    <t>他院受診歴</t>
    <rPh sb="0" eb="2">
      <t>タイン</t>
    </rPh>
    <rPh sb="2" eb="5">
      <t>ジュシンレキ</t>
    </rPh>
    <phoneticPr fontId="2"/>
  </si>
  <si>
    <t>択一</t>
    <rPh sb="0" eb="2">
      <t>タクイツ</t>
    </rPh>
    <phoneticPr fontId="2"/>
  </si>
  <si>
    <t>いいえ｜はい｜</t>
  </si>
  <si>
    <t>その前の月経年月日（例20140123）</t>
    <rPh sb="2" eb="3">
      <t>マエ</t>
    </rPh>
    <rPh sb="4" eb="6">
      <t>ゲッケイ</t>
    </rPh>
    <rPh sb="6" eb="9">
      <t>ネンガッピ</t>
    </rPh>
    <rPh sb="10" eb="11">
      <t>レイ</t>
    </rPh>
    <phoneticPr fontId="2"/>
  </si>
  <si>
    <t>最終月経日付</t>
    <rPh sb="0" eb="2">
      <t>サイシュウ</t>
    </rPh>
    <rPh sb="2" eb="4">
      <t>ゲッケイ</t>
    </rPh>
    <rPh sb="4" eb="6">
      <t>ヒヅケ</t>
    </rPh>
    <phoneticPr fontId="2"/>
  </si>
  <si>
    <t>　</t>
  </si>
  <si>
    <t>前の月経日数</t>
    <rPh sb="0" eb="1">
      <t>マエ</t>
    </rPh>
    <rPh sb="2" eb="4">
      <t>ゲッケイ</t>
    </rPh>
    <rPh sb="4" eb="6">
      <t>ニッスウ</t>
    </rPh>
    <phoneticPr fontId="2"/>
  </si>
  <si>
    <t>日間</t>
    <rPh sb="0" eb="2">
      <t>ニチカン</t>
    </rPh>
    <phoneticPr fontId="2"/>
  </si>
  <si>
    <t>多嚢胞性卵巣症候群</t>
    <rPh sb="0" eb="1">
      <t>タ</t>
    </rPh>
    <rPh sb="1" eb="4">
      <t>ノウホウセイ</t>
    </rPh>
    <rPh sb="4" eb="6">
      <t>ランソウ</t>
    </rPh>
    <rPh sb="6" eb="9">
      <t>ショウコウグン</t>
    </rPh>
    <phoneticPr fontId="2"/>
  </si>
  <si>
    <t>なし｜あり｜</t>
  </si>
  <si>
    <t>妊娠後最低の体重</t>
    <rPh sb="0" eb="3">
      <t>ニンシンゴ</t>
    </rPh>
    <rPh sb="3" eb="5">
      <t>サイテイ</t>
    </rPh>
    <rPh sb="6" eb="8">
      <t>タイジュウ</t>
    </rPh>
    <phoneticPr fontId="2"/>
  </si>
  <si>
    <t>kg</t>
  </si>
  <si>
    <t>小数1</t>
    <rPh sb="0" eb="2">
      <t>ショウスウ</t>
    </rPh>
    <phoneticPr fontId="2"/>
  </si>
  <si>
    <t>本人_出生体重</t>
    <rPh sb="0" eb="2">
      <t>ホンニン</t>
    </rPh>
    <rPh sb="3" eb="5">
      <t>シュッセイ</t>
    </rPh>
    <rPh sb="5" eb="7">
      <t>タイジュウ</t>
    </rPh>
    <phoneticPr fontId="2"/>
  </si>
  <si>
    <t>g</t>
  </si>
  <si>
    <t>本人_今までの最高体重</t>
    <rPh sb="3" eb="4">
      <t>イマ</t>
    </rPh>
    <rPh sb="7" eb="9">
      <t>サイコウ</t>
    </rPh>
    <rPh sb="9" eb="11">
      <t>タイジュウ</t>
    </rPh>
    <phoneticPr fontId="2"/>
  </si>
  <si>
    <t>本人_最高体重時年齢</t>
    <rPh sb="3" eb="5">
      <t>サイコウ</t>
    </rPh>
    <rPh sb="5" eb="7">
      <t>タイジュウ</t>
    </rPh>
    <rPh sb="7" eb="8">
      <t>ジ</t>
    </rPh>
    <rPh sb="8" eb="10">
      <t>ネンレイ</t>
    </rPh>
    <phoneticPr fontId="2"/>
  </si>
  <si>
    <t>歳</t>
    <rPh sb="0" eb="1">
      <t>サイ</t>
    </rPh>
    <phoneticPr fontId="2"/>
  </si>
  <si>
    <t>妊娠高血圧/糖尿病既往</t>
    <rPh sb="0" eb="2">
      <t>ニンシン</t>
    </rPh>
    <rPh sb="2" eb="5">
      <t>コウケツアツ</t>
    </rPh>
    <rPh sb="6" eb="9">
      <t>トウニョウビョウ</t>
    </rPh>
    <rPh sb="9" eb="11">
      <t>キオウ</t>
    </rPh>
    <phoneticPr fontId="2"/>
  </si>
  <si>
    <t>経験無し｜妊娠高血圧のみ経験｜妊娠糖尿病のみ経験｜両方を経験｜不明｜</t>
    <rPh sb="0" eb="2">
      <t>ケイケン</t>
    </rPh>
    <rPh sb="2" eb="3">
      <t>ナ</t>
    </rPh>
    <rPh sb="5" eb="7">
      <t>ニンシン</t>
    </rPh>
    <rPh sb="7" eb="10">
      <t>コウケツアツ</t>
    </rPh>
    <rPh sb="12" eb="14">
      <t>ケイケン</t>
    </rPh>
    <rPh sb="15" eb="17">
      <t>ニンシン</t>
    </rPh>
    <rPh sb="17" eb="20">
      <t>トウニョウビョウ</t>
    </rPh>
    <rPh sb="22" eb="24">
      <t>ケイケン</t>
    </rPh>
    <rPh sb="25" eb="27">
      <t>リョウホウ</t>
    </rPh>
    <rPh sb="28" eb="30">
      <t>ケイケン</t>
    </rPh>
    <rPh sb="31" eb="33">
      <t>フメイ</t>
    </rPh>
    <phoneticPr fontId="2"/>
  </si>
  <si>
    <t>家族歴</t>
    <rPh sb="0" eb="2">
      <t>カゾク</t>
    </rPh>
    <rPh sb="2" eb="3">
      <t>レキ</t>
    </rPh>
    <phoneticPr fontId="2"/>
  </si>
  <si>
    <t>続柄1</t>
    <rPh sb="0" eb="2">
      <t>ゾクガラ</t>
    </rPh>
    <phoneticPr fontId="2"/>
  </si>
  <si>
    <t>＿｜実父｜実母｜配偶者｜義父｜以下略｜</t>
    <rPh sb="2" eb="4">
      <t>ジップ</t>
    </rPh>
    <rPh sb="5" eb="7">
      <t>ジツボ</t>
    </rPh>
    <rPh sb="8" eb="11">
      <t>ハイグウシャ</t>
    </rPh>
    <rPh sb="12" eb="14">
      <t>ギフ</t>
    </rPh>
    <rPh sb="15" eb="18">
      <t>イカリャク</t>
    </rPh>
    <phoneticPr fontId="2"/>
  </si>
  <si>
    <t>性別1</t>
    <rPh sb="0" eb="2">
      <t>セイベツ</t>
    </rPh>
    <phoneticPr fontId="2"/>
  </si>
  <si>
    <t>男｜女｜</t>
    <rPh sb="0" eb="1">
      <t>オトコ</t>
    </rPh>
    <rPh sb="2" eb="3">
      <t>オンナ</t>
    </rPh>
    <phoneticPr fontId="2"/>
  </si>
  <si>
    <t>年齢1</t>
    <rPh sb="0" eb="2">
      <t>ネンレイ</t>
    </rPh>
    <phoneticPr fontId="2"/>
  </si>
  <si>
    <t>生死1</t>
    <rPh sb="0" eb="2">
      <t>セイシ</t>
    </rPh>
    <phoneticPr fontId="2"/>
  </si>
  <si>
    <t>生存｜死亡｜</t>
    <rPh sb="0" eb="2">
      <t>セイゾン</t>
    </rPh>
    <rPh sb="3" eb="5">
      <t>シボウ</t>
    </rPh>
    <phoneticPr fontId="2"/>
  </si>
  <si>
    <t>病名分類1</t>
    <rPh sb="0" eb="2">
      <t>ビョウメイ</t>
    </rPh>
    <rPh sb="2" eb="4">
      <t>ブンルイ</t>
    </rPh>
    <phoneticPr fontId="2"/>
  </si>
  <si>
    <t>糖尿病｜高血圧｜甲状腺｜腎臓の病気｜以下略｜</t>
    <rPh sb="0" eb="3">
      <t>トウニョウビョウ</t>
    </rPh>
    <rPh sb="4" eb="7">
      <t>コウケツアツ</t>
    </rPh>
    <rPh sb="8" eb="11">
      <t>コウジョウセン</t>
    </rPh>
    <rPh sb="12" eb="14">
      <t>ジンゾウ</t>
    </rPh>
    <rPh sb="15" eb="17">
      <t>ビョウキ</t>
    </rPh>
    <rPh sb="18" eb="21">
      <t>イカリャク</t>
    </rPh>
    <phoneticPr fontId="2"/>
  </si>
  <si>
    <t>病名1</t>
    <rPh sb="0" eb="2">
      <t>ビョウメイ</t>
    </rPh>
    <phoneticPr fontId="2"/>
  </si>
  <si>
    <t>続柄2</t>
    <rPh sb="0" eb="2">
      <t>ゾクガラ</t>
    </rPh>
    <phoneticPr fontId="2"/>
  </si>
  <si>
    <t>性別2</t>
    <rPh sb="0" eb="2">
      <t>セイベツ</t>
    </rPh>
    <phoneticPr fontId="2"/>
  </si>
  <si>
    <t>年齢2</t>
    <rPh sb="0" eb="2">
      <t>ネンレイ</t>
    </rPh>
    <phoneticPr fontId="2"/>
  </si>
  <si>
    <t>生死2</t>
    <rPh sb="0" eb="2">
      <t>セイシ</t>
    </rPh>
    <phoneticPr fontId="2"/>
  </si>
  <si>
    <t>病名分類2</t>
    <rPh sb="0" eb="2">
      <t>ビョウメイ</t>
    </rPh>
    <rPh sb="2" eb="4">
      <t>ブンルイ</t>
    </rPh>
    <phoneticPr fontId="2"/>
  </si>
  <si>
    <t>病名2</t>
    <rPh sb="0" eb="2">
      <t>ビョウメイ</t>
    </rPh>
    <phoneticPr fontId="2"/>
  </si>
  <si>
    <t>配偶者情報</t>
    <rPh sb="0" eb="3">
      <t>ハイグウシャ</t>
    </rPh>
    <rPh sb="3" eb="5">
      <t>ジョウホウ</t>
    </rPh>
    <phoneticPr fontId="2"/>
  </si>
  <si>
    <t>配偶者_身長</t>
    <rPh sb="0" eb="3">
      <t>ハイグウシャ</t>
    </rPh>
    <rPh sb="4" eb="6">
      <t>シンチョウ</t>
    </rPh>
    <phoneticPr fontId="2"/>
  </si>
  <si>
    <t>cm</t>
  </si>
  <si>
    <t>配偶者_体重</t>
    <rPh sb="4" eb="6">
      <t>タイジュウ</t>
    </rPh>
    <phoneticPr fontId="2"/>
  </si>
  <si>
    <t>配偶者_出生体重</t>
    <rPh sb="4" eb="6">
      <t>シュッセイ</t>
    </rPh>
    <rPh sb="6" eb="8">
      <t>タイジュウ</t>
    </rPh>
    <phoneticPr fontId="2"/>
  </si>
  <si>
    <t>配偶者_出生週数</t>
    <rPh sb="4" eb="6">
      <t>シュッセイ</t>
    </rPh>
    <rPh sb="6" eb="8">
      <t>シュウスウ</t>
    </rPh>
    <phoneticPr fontId="2"/>
  </si>
  <si>
    <t>週</t>
    <rPh sb="0" eb="1">
      <t>シュウ</t>
    </rPh>
    <phoneticPr fontId="2"/>
  </si>
  <si>
    <t>配偶者_今までの最高体重</t>
    <rPh sb="4" eb="5">
      <t>イマ</t>
    </rPh>
    <rPh sb="8" eb="10">
      <t>サイコウ</t>
    </rPh>
    <rPh sb="10" eb="12">
      <t>タイジュウ</t>
    </rPh>
    <phoneticPr fontId="2"/>
  </si>
  <si>
    <t>配偶者_最高体重時年齢</t>
    <rPh sb="4" eb="6">
      <t>サイコウ</t>
    </rPh>
    <rPh sb="6" eb="8">
      <t>タイジュウ</t>
    </rPh>
    <rPh sb="8" eb="9">
      <t>ジ</t>
    </rPh>
    <rPh sb="9" eb="11">
      <t>ネンレイ</t>
    </rPh>
    <phoneticPr fontId="2"/>
  </si>
  <si>
    <t>妊娠歴</t>
    <rPh sb="0" eb="2">
      <t>ニンシン</t>
    </rPh>
    <rPh sb="2" eb="3">
      <t>レキ</t>
    </rPh>
    <phoneticPr fontId="2"/>
  </si>
  <si>
    <t>妊娠回数</t>
    <rPh sb="0" eb="2">
      <t>ニンシン</t>
    </rPh>
    <rPh sb="2" eb="4">
      <t>カイスウ</t>
    </rPh>
    <phoneticPr fontId="2"/>
  </si>
  <si>
    <t>回</t>
    <rPh sb="0" eb="1">
      <t>カイ</t>
    </rPh>
    <phoneticPr fontId="2"/>
  </si>
  <si>
    <t>分娩回数</t>
    <rPh sb="0" eb="2">
      <t>ブンベン</t>
    </rPh>
    <rPh sb="2" eb="4">
      <t>カイスウ</t>
    </rPh>
    <phoneticPr fontId="2"/>
  </si>
  <si>
    <t>授乳歴</t>
    <rPh sb="0" eb="2">
      <t>ジュニュウ</t>
    </rPh>
    <rPh sb="2" eb="3">
      <t>レキ</t>
    </rPh>
    <phoneticPr fontId="2"/>
  </si>
  <si>
    <t>授乳時年齢1</t>
    <rPh sb="0" eb="3">
      <t>ジュニュウジ</t>
    </rPh>
    <rPh sb="3" eb="5">
      <t>ネンレイ</t>
    </rPh>
    <phoneticPr fontId="2"/>
  </si>
  <si>
    <t>妊娠前体重1</t>
    <rPh sb="0" eb="2">
      <t>ニンシン</t>
    </rPh>
    <rPh sb="2" eb="3">
      <t>マエ</t>
    </rPh>
    <rPh sb="3" eb="5">
      <t>タイジュウ</t>
    </rPh>
    <phoneticPr fontId="2"/>
  </si>
  <si>
    <t>分娩時体重1</t>
    <rPh sb="0" eb="2">
      <t>ブンベン</t>
    </rPh>
    <rPh sb="2" eb="3">
      <t>トキ</t>
    </rPh>
    <rPh sb="3" eb="5">
      <t>タイジュウ</t>
    </rPh>
    <phoneticPr fontId="2"/>
  </si>
  <si>
    <t>授乳状況1</t>
    <rPh sb="0" eb="2">
      <t>ジュニュウ</t>
    </rPh>
    <rPh sb="2" eb="4">
      <t>ジョウキョウ</t>
    </rPh>
    <phoneticPr fontId="2"/>
  </si>
  <si>
    <t>母乳｜ミルク｜混合栄養｜その他｜</t>
    <rPh sb="0" eb="2">
      <t>ボニュウ</t>
    </rPh>
    <rPh sb="7" eb="9">
      <t>コンゴウ</t>
    </rPh>
    <rPh sb="9" eb="11">
      <t>エイヨウ</t>
    </rPh>
    <rPh sb="14" eb="15">
      <t>タ</t>
    </rPh>
    <phoneticPr fontId="2"/>
  </si>
  <si>
    <t>授乳時年齢2</t>
    <rPh sb="0" eb="3">
      <t>ジュニュウジ</t>
    </rPh>
    <rPh sb="3" eb="5">
      <t>ネンレイ</t>
    </rPh>
    <phoneticPr fontId="2"/>
  </si>
  <si>
    <t>妊娠前体重2</t>
    <rPh sb="0" eb="2">
      <t>ニンシン</t>
    </rPh>
    <rPh sb="2" eb="3">
      <t>マエ</t>
    </rPh>
    <rPh sb="3" eb="5">
      <t>タイジュウ</t>
    </rPh>
    <phoneticPr fontId="2"/>
  </si>
  <si>
    <t>分娩時体重2</t>
    <rPh sb="0" eb="2">
      <t>ブンベン</t>
    </rPh>
    <rPh sb="2" eb="3">
      <t>トキ</t>
    </rPh>
    <rPh sb="3" eb="5">
      <t>タイジュウ</t>
    </rPh>
    <phoneticPr fontId="2"/>
  </si>
  <si>
    <t>授乳状況2</t>
    <rPh sb="0" eb="2">
      <t>ジュニュウ</t>
    </rPh>
    <rPh sb="2" eb="4">
      <t>ジョウキョウ</t>
    </rPh>
    <phoneticPr fontId="2"/>
  </si>
  <si>
    <t>不妊診療歴</t>
    <rPh sb="0" eb="2">
      <t>フニン</t>
    </rPh>
    <rPh sb="2" eb="4">
      <t>シンリョウ</t>
    </rPh>
    <rPh sb="4" eb="5">
      <t>レキ</t>
    </rPh>
    <phoneticPr fontId="2"/>
  </si>
  <si>
    <t>不妊診療施設名</t>
    <rPh sb="0" eb="2">
      <t>フニン</t>
    </rPh>
    <rPh sb="2" eb="4">
      <t>シンリョウ</t>
    </rPh>
    <rPh sb="4" eb="7">
      <t>シセツメイ</t>
    </rPh>
    <phoneticPr fontId="2"/>
  </si>
  <si>
    <t>複数選択</t>
    <rPh sb="0" eb="2">
      <t>フクスウ</t>
    </rPh>
    <rPh sb="2" eb="4">
      <t>センタク</t>
    </rPh>
    <phoneticPr fontId="2"/>
  </si>
  <si>
    <t>今回の妊娠</t>
    <rPh sb="0" eb="2">
      <t>コンカイ</t>
    </rPh>
    <rPh sb="3" eb="5">
      <t>ニンシン</t>
    </rPh>
    <phoneticPr fontId="2"/>
  </si>
  <si>
    <t>自然妊娠｜それ以外｜</t>
    <rPh sb="0" eb="2">
      <t>シゼン</t>
    </rPh>
    <rPh sb="2" eb="4">
      <t>ニンシン</t>
    </rPh>
    <rPh sb="7" eb="9">
      <t>イガイ</t>
    </rPh>
    <phoneticPr fontId="2"/>
  </si>
  <si>
    <t>それ以外の場合</t>
    <rPh sb="2" eb="4">
      <t>イガイ</t>
    </rPh>
    <rPh sb="5" eb="7">
      <t>バアイ</t>
    </rPh>
    <phoneticPr fontId="2"/>
  </si>
  <si>
    <t>なし｜経口排卵誘発剤｜ゴナドトロピン（FSHもしくはHMG）｜GnRHアナログ（アンタゴニスト）｜GnRHアナログ（アゴニスト）｜</t>
    <rPh sb="3" eb="5">
      <t>ケイコウ</t>
    </rPh>
    <rPh sb="5" eb="7">
      <t>ハイラン</t>
    </rPh>
    <rPh sb="7" eb="10">
      <t>ユウハツザイ</t>
    </rPh>
    <phoneticPr fontId="2"/>
  </si>
  <si>
    <t>移植胚</t>
    <rPh sb="0" eb="2">
      <t>イショク</t>
    </rPh>
    <rPh sb="2" eb="3">
      <t>ハイ</t>
    </rPh>
    <phoneticPr fontId="2"/>
  </si>
  <si>
    <t>移植方法</t>
    <rPh sb="0" eb="2">
      <t>イショク</t>
    </rPh>
    <rPh sb="2" eb="4">
      <t>ホウホウ</t>
    </rPh>
    <phoneticPr fontId="2"/>
  </si>
  <si>
    <t>終了</t>
    <rPh sb="0" eb="2">
      <t>シュウリョウ</t>
    </rPh>
    <phoneticPr fontId="2"/>
  </si>
  <si>
    <t>不妊検査歴（複数可）</t>
    <rPh sb="0" eb="2">
      <t>フニン</t>
    </rPh>
    <rPh sb="2" eb="4">
      <t>ケンサ</t>
    </rPh>
    <rPh sb="4" eb="5">
      <t>レキ</t>
    </rPh>
    <phoneticPr fontId="2"/>
  </si>
  <si>
    <t>排卵誘発（複数可）</t>
    <rPh sb="0" eb="2">
      <t>ハイラン</t>
    </rPh>
    <rPh sb="2" eb="4">
      <t>ユウハツ</t>
    </rPh>
    <rPh sb="5" eb="7">
      <t>フクスウ</t>
    </rPh>
    <rPh sb="7" eb="8">
      <t>カ</t>
    </rPh>
    <phoneticPr fontId="2"/>
  </si>
  <si>
    <t>排卵誘発（複数可）</t>
    <rPh sb="0" eb="2">
      <t>ハイラン</t>
    </rPh>
    <rPh sb="2" eb="4">
      <t>ユウハツ</t>
    </rPh>
    <phoneticPr fontId="2"/>
  </si>
  <si>
    <t>＿｜基礎体温表｜ホルモン検査｜子宮卵管造影検査｜精液検査｜その他｜</t>
    <rPh sb="2" eb="4">
      <t>キソ</t>
    </rPh>
    <rPh sb="4" eb="6">
      <t>タイオン</t>
    </rPh>
    <rPh sb="6" eb="7">
      <t>ヒョウ</t>
    </rPh>
    <rPh sb="12" eb="14">
      <t>ケンサ</t>
    </rPh>
    <rPh sb="15" eb="17">
      <t>シキュウ</t>
    </rPh>
    <rPh sb="17" eb="19">
      <t>ランカン</t>
    </rPh>
    <rPh sb="19" eb="21">
      <t>ゾウエイ</t>
    </rPh>
    <rPh sb="21" eb="23">
      <t>ケンサ</t>
    </rPh>
    <rPh sb="24" eb="26">
      <t>セイエキ</t>
    </rPh>
    <rPh sb="26" eb="28">
      <t>ケンサ</t>
    </rPh>
    <rPh sb="31" eb="32">
      <t>タ</t>
    </rPh>
    <phoneticPr fontId="2"/>
  </si>
  <si>
    <t>＿｜タイミング｜人工授精（AIH）｜体外受精（IVF）｜顕微授精（ICSI）｜その他｜</t>
    <rPh sb="8" eb="10">
      <t>ジンコウ</t>
    </rPh>
    <rPh sb="10" eb="12">
      <t>ジュセイ</t>
    </rPh>
    <rPh sb="18" eb="20">
      <t>タイガイ</t>
    </rPh>
    <rPh sb="20" eb="22">
      <t>ジュセイ</t>
    </rPh>
    <rPh sb="28" eb="30">
      <t>ケンビ</t>
    </rPh>
    <rPh sb="30" eb="32">
      <t>ジュセイ</t>
    </rPh>
    <rPh sb="41" eb="42">
      <t>タ</t>
    </rPh>
    <phoneticPr fontId="2"/>
  </si>
  <si>
    <t>＿｜新鮮胚｜凍結胚｜</t>
    <rPh sb="2" eb="4">
      <t>シンセン</t>
    </rPh>
    <rPh sb="4" eb="5">
      <t>ハイ</t>
    </rPh>
    <rPh sb="6" eb="7">
      <t>トウ</t>
    </rPh>
    <rPh sb="7" eb="8">
      <t>ケツ</t>
    </rPh>
    <rPh sb="8" eb="9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</si>
</sst>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</font>
    <font>
      <sz val="11"/>
      <color theme="1"/>
      <name val="ＭＳ Ｐゴシック"/>
      <family val="2"/>
      <charset val="12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6E9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  <bgColor rgb="FFFFFFFF"/>
      </patternFill>
    </fill>
    <fill>
      <patternFill patternType="solid">
        <fgColor rgb="FFFFFFCC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2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33" borderId="9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5" fillId="32" borderId="10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7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1" xfId="6" applyAlignment="1">
      <alignment vertical="center"/>
    </xf>
    <xf numFmtId="0" fontId="0" fillId="7" borderId="7" xfId="15" applyFont="1" applyAlignment="1">
      <alignment vertical="center"/>
    </xf>
    <xf numFmtId="0" fontId="0" fillId="0" borderId="11" xfId="0" applyBorder="1" applyAlignment="1">
      <alignment vertical="center"/>
    </xf>
    <xf numFmtId="0" fontId="0" fillId="34" borderId="0" xfId="0" applyFill="1" applyAlignment="1">
      <alignment vertical="center"/>
    </xf>
    <xf numFmtId="0" fontId="1" fillId="2" borderId="11" xfId="6" applyAlignment="1">
      <alignment horizontal="center" vertical="center"/>
    </xf>
    <xf numFmtId="0" fontId="1" fillId="2" borderId="11" xfId="6" applyAlignment="1">
      <alignment vertical="center" wrapText="1"/>
    </xf>
    <xf numFmtId="0" fontId="0" fillId="0" borderId="7" xfId="15" applyFont="1" applyFill="1" applyAlignment="1">
      <alignment vertical="center"/>
    </xf>
    <xf numFmtId="0" fontId="0" fillId="2" borderId="11" xfId="6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5" fillId="5" borderId="4" xfId="11" applyAlignment="1">
      <alignment vertical="center"/>
    </xf>
    <xf numFmtId="0" fontId="1" fillId="2" borderId="11" xfId="6">
      <alignment vertical="center"/>
    </xf>
    <xf numFmtId="0" fontId="0" fillId="35" borderId="7" xfId="15" applyFont="1" applyFill="1" applyAlignment="1">
      <alignment vertical="center"/>
    </xf>
    <xf numFmtId="0" fontId="16" fillId="36" borderId="11" xfId="6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6" fillId="36" borderId="11" xfId="6" applyFont="1" applyFill="1" applyBorder="1" applyAlignment="1">
      <alignment vertical="center" wrapText="1"/>
    </xf>
    <xf numFmtId="0" fontId="16" fillId="36" borderId="11" xfId="6" applyFont="1" applyFill="1" applyBorder="1" applyAlignment="1">
      <alignment horizontal="center" vertical="center" wrapText="1"/>
    </xf>
    <xf numFmtId="0" fontId="17" fillId="37" borderId="12" xfId="15" applyFont="1" applyFill="1" applyBorder="1" applyAlignment="1">
      <alignment vertical="center" wrapText="1"/>
    </xf>
    <xf numFmtId="0" fontId="17" fillId="37" borderId="13" xfId="15" applyFont="1" applyFill="1" applyBorder="1" applyAlignment="1">
      <alignment vertical="center" wrapText="1"/>
    </xf>
    <xf numFmtId="0" fontId="17" fillId="37" borderId="14" xfId="15" applyFont="1" applyFill="1" applyBorder="1" applyAlignment="1">
      <alignment vertical="center" wrapText="1"/>
    </xf>
    <xf numFmtId="0" fontId="17" fillId="37" borderId="15" xfId="15" applyFont="1" applyFill="1" applyBorder="1" applyAlignment="1">
      <alignment vertical="center" wrapText="1"/>
    </xf>
    <xf numFmtId="0" fontId="17" fillId="37" borderId="7" xfId="15" applyFont="1" applyFill="1" applyBorder="1" applyAlignment="1">
      <alignment vertical="center" wrapText="1"/>
    </xf>
    <xf numFmtId="0" fontId="17" fillId="37" borderId="16" xfId="15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37" borderId="0" xfId="15" applyFont="1" applyFill="1" applyBorder="1" applyAlignment="1">
      <alignment vertical="center" wrapText="1"/>
    </xf>
    <xf numFmtId="0" fontId="17" fillId="0" borderId="0" xfId="0" applyFont="1" applyFill="1" applyBorder="1">
      <alignment vertical="center"/>
    </xf>
    <xf numFmtId="0" fontId="17" fillId="0" borderId="17" xfId="0" applyFont="1" applyFill="1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99"/>
      <color rgb="FFCCFFCC"/>
      <color rgb="FFF6E9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713696</xdr:colOff>
      <xdr:row>5</xdr:row>
      <xdr:rowOff>85535</xdr:rowOff>
    </xdr:from>
    <xdr:to>
      <xdr:col>15</xdr:col>
      <xdr:colOff>3615614</xdr:colOff>
      <xdr:row>10</xdr:row>
      <xdr:rowOff>174951</xdr:rowOff>
    </xdr:to>
    <xdr:sp macro="" textlink="">
      <xdr:nvSpPr>
        <xdr:cNvPr id="3" name="角丸四角形吹き出し 2"/>
        <xdr:cNvSpPr/>
      </xdr:nvSpPr>
      <xdr:spPr>
        <a:xfrm>
          <a:off x="14311119" y="1290739"/>
          <a:ext cx="2901918" cy="1109952"/>
        </a:xfrm>
        <a:prstGeom prst="wedgeRoundRectCallout">
          <a:avLst>
            <a:gd name="adj1" fmla="val 58948"/>
            <a:gd name="adj2" fmla="val -103241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緑色のセルは固定です。４行目以降のＰ列からＡＡ列までを下方向コピーしてください。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7"/>
  <sheetViews>
    <sheetView tabSelected="1" zoomScale="98" zoomScaleNormal="98" workbookViewId="0">
      <pane ySplit="1" topLeftCell="A2" activePane="bottomLeft" state="frozen"/>
      <selection activeCell="F1" sqref="F1"/>
      <selection pane="bottomLeft" activeCell="A3" sqref="A3"/>
    </sheetView>
  </sheetViews>
  <sheetFormatPr defaultRowHeight="16.5" customHeight="1" x14ac:dyDescent="0.15"/>
  <cols>
    <col min="1" max="1" width="14.75" style="5" customWidth="1"/>
    <col min="2" max="2" width="22.125" style="5" customWidth="1"/>
    <col min="3" max="3" width="11.625" style="5" customWidth="1"/>
    <col min="4" max="5" width="17.375" style="5" customWidth="1"/>
    <col min="6" max="6" width="8.5" style="5" customWidth="1"/>
    <col min="7" max="7" width="7.75" style="5" customWidth="1"/>
    <col min="8" max="8" width="10.125" style="5" customWidth="1"/>
    <col min="9" max="10" width="9" style="5"/>
    <col min="11" max="11" width="6.375" style="5" customWidth="1"/>
    <col min="12" max="12" width="21.375" style="5" customWidth="1"/>
    <col min="13" max="14" width="6.375" style="5" customWidth="1"/>
    <col min="15" max="15" width="10.25" style="5" customWidth="1"/>
    <col min="16" max="16" width="49.875" style="4" customWidth="1"/>
    <col min="17" max="20" width="7.625" style="2" customWidth="1"/>
    <col min="21" max="21" width="6.875" style="2" customWidth="1"/>
    <col min="22" max="22" width="6.5" style="2" customWidth="1"/>
    <col min="23" max="24" width="7.625" style="2" customWidth="1"/>
    <col min="25" max="25" width="37" style="2" customWidth="1"/>
    <col min="26" max="26" width="29.125" style="2" customWidth="1"/>
    <col min="27" max="27" width="13.375" style="2" customWidth="1"/>
    <col min="28" max="16384" width="9" style="2"/>
  </cols>
  <sheetData>
    <row r="1" spans="1:27" s="3" customFormat="1" ht="16.5" customHeight="1" x14ac:dyDescent="0.15">
      <c r="A1" s="15" t="s">
        <v>26</v>
      </c>
      <c r="B1" s="15" t="s">
        <v>27</v>
      </c>
      <c r="C1" s="15" t="s">
        <v>28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  <c r="I1" s="15" t="s">
        <v>34</v>
      </c>
      <c r="J1" s="15" t="s">
        <v>35</v>
      </c>
      <c r="K1" s="15" t="s">
        <v>36</v>
      </c>
      <c r="L1" s="15" t="s">
        <v>37</v>
      </c>
      <c r="M1" s="15" t="s">
        <v>38</v>
      </c>
      <c r="N1" s="15" t="s">
        <v>39</v>
      </c>
      <c r="O1" s="15" t="s">
        <v>40</v>
      </c>
      <c r="P1" s="10" t="s">
        <v>17</v>
      </c>
      <c r="Q1" s="3" t="s">
        <v>9</v>
      </c>
      <c r="R1" s="3" t="s">
        <v>10</v>
      </c>
      <c r="S1" s="3" t="s">
        <v>11</v>
      </c>
      <c r="T1" s="3" t="s">
        <v>12</v>
      </c>
      <c r="U1" s="10" t="s">
        <v>18</v>
      </c>
      <c r="V1" s="7" t="s">
        <v>16</v>
      </c>
      <c r="W1" s="10" t="s">
        <v>19</v>
      </c>
      <c r="X1" s="10" t="s">
        <v>20</v>
      </c>
      <c r="Y1" s="7" t="s">
        <v>13</v>
      </c>
      <c r="Z1" s="7" t="s">
        <v>14</v>
      </c>
      <c r="AA1" s="7" t="s">
        <v>15</v>
      </c>
    </row>
    <row r="2" spans="1:27" s="3" customFormat="1" ht="29.25" customHeight="1" x14ac:dyDescent="0.15">
      <c r="A2" s="16" t="s">
        <v>41</v>
      </c>
      <c r="B2" s="16" t="s">
        <v>42</v>
      </c>
      <c r="C2" s="17"/>
      <c r="D2" s="17"/>
      <c r="E2" s="17"/>
      <c r="F2" s="17"/>
      <c r="G2" s="17"/>
      <c r="H2" s="18" t="s">
        <v>43</v>
      </c>
      <c r="I2" s="18" t="s">
        <v>43</v>
      </c>
      <c r="J2" s="18" t="s">
        <v>43</v>
      </c>
      <c r="K2" s="18" t="s">
        <v>43</v>
      </c>
      <c r="L2" s="18" t="s">
        <v>44</v>
      </c>
      <c r="M2" s="18"/>
      <c r="N2" s="18"/>
      <c r="O2" s="18" t="s">
        <v>45</v>
      </c>
      <c r="P2" s="8" t="str">
        <f ca="1">"&lt;HEAD TEMPLATENAME="""&amp;A2&amp;""" TITLE="""&amp;B2&amp;""" MAKEDATE=""2013/02/06 16:01:41"" UPDATEDATE="""&amp;TEXT(NOW(),"yyyy/mm/DD HH:MM:ss")&amp;""" OUTBACKCOLOR=""#00C0C0C0""&gt;"&amp;"&lt;INDEX NO=""0"" CATEGORY=""B""&gt;&lt;/HEAD&gt;&lt;BODY&gt;"&amp;"&lt;FORM NAME=""Form1"" TITLE="""&amp;B2&amp;""" LEFT="""&amp;Q2&amp;""" TOP="""&amp;R2&amp;""" WIDTH="""&amp;S2&amp;""" HEIGHT="""&amp;T2&amp;"""&gt;"</f>
        <v>&lt;HEAD TEMPLATENAME="2014成人女性予診票.Xtm" TITLE="EDR成人女性予診票テンプレート（妊娠用）01" MAKEDATE="2013/02/06 16:01:41" UPDATEDATE="2014/06/13 08:19:58" OUTBACKCOLOR="#00C0C0C0"&gt;&lt;INDEX NO="0" CATEGORY="B"&gt;&lt;/HEAD&gt;&lt;BODY&gt;&lt;FORM NAME="Form1" TITLE="EDR成人女性予診票テンプレート（妊娠用）01" LEFT="0" TOP="1200" WIDTH="16830" HEIGHT="13500"&gt;</v>
      </c>
      <c r="Q2" s="3">
        <v>0</v>
      </c>
      <c r="R2" s="3">
        <v>1200</v>
      </c>
      <c r="S2" s="3">
        <v>16830</v>
      </c>
      <c r="T2" s="3">
        <v>13500</v>
      </c>
    </row>
    <row r="3" spans="1:27" ht="16.5" customHeight="1" x14ac:dyDescent="0.15">
      <c r="A3" s="16"/>
      <c r="B3" s="16"/>
      <c r="C3" s="16" t="s">
        <v>46</v>
      </c>
      <c r="D3" s="16"/>
      <c r="E3" s="16"/>
      <c r="F3" s="16"/>
      <c r="G3" s="16"/>
      <c r="H3" s="19"/>
      <c r="I3" s="20"/>
      <c r="J3" s="20"/>
      <c r="K3" s="21"/>
      <c r="L3" s="16"/>
      <c r="M3" s="16"/>
      <c r="N3" s="16"/>
      <c r="O3" s="16"/>
      <c r="P3" s="3" t="str">
        <f ca="1">IF(C3&lt;&gt;"",IF(COUNTA(C$2:C3)=1,"&lt;GROUP ELEMENT=""GP"&amp;RIGHT("0"&amp;COUNTA(C$2:C3),2)&amp;""" NAME=""GP"&amp;RIGHT("0"&amp;COUNTA(C$2:C3),2)&amp;""" TITLE="""&amp;C3&amp;""" FORECOLOR=""#00000000"" BACKCOLOR=""#00C0C0C0"" FONTSIZE=""9"" OUTPUT=""0"" LEFT="""&amp;Q3&amp;""" TOP="""&amp;R3&amp;""" WIDTH="""&amp;S3&amp;""" HEIGHT="""&amp;T3&amp;""" OUTFORECOLOR=""#00000000""&gt;",IF(C3="終了","&lt;/GROUP&gt;&lt;COMMANDBUTTON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ELEMENT=""GP"&amp;RIGHT("0"&amp;TEXT(COUNTA(C$2:C3),"#"),2)&amp;""" NAME=""GP"&amp;RIGHT("0"&amp;COUNTA(C$2:C3),2)&amp;""" TITLE="""&amp;C3&amp;""" FORECOLOR=""#00000000"" BACKCOLOR=""#00C0C0C0"" FONTSIZE=""9"" OUTPUT=""0"" LEFT="""&amp;Q3&amp;""" TOP="""&amp;R3&amp;""" WIDTH="""&amp;S3&amp;""" HEIGHT="""&amp;T3&amp;""" OUTFORECOLOR=""#00000000""&gt;")),Y3)</f>
        <v>&lt;GROUP ELEMENT="GP01" NAME="GP01" TITLE="基本情報" FORECOLOR="#00000000" BACKCOLOR="#00C0C0C0" FONTSIZE="9" OUTPUT="0" LEFT="60" TOP="40" WIDTH="16540" HEIGHT="2230" OUTFORECOLOR="#00000000"&gt;</v>
      </c>
      <c r="Q3" s="3">
        <f>Q$2+60</f>
        <v>60</v>
      </c>
      <c r="R3" s="3">
        <v>40</v>
      </c>
      <c r="S3" s="3">
        <v>16540</v>
      </c>
      <c r="T3" s="3">
        <f ca="1">SUM(INDIRECT("V"&amp;ROW()):INDIRECT("V"&amp;X5))+400</f>
        <v>2230</v>
      </c>
      <c r="U3" s="3"/>
      <c r="V3" s="3"/>
      <c r="W3" s="3">
        <f>IF(C3&lt;&gt;"",ROW(),W2)</f>
        <v>3</v>
      </c>
      <c r="X3" s="3">
        <f>IF(C3&lt;&gt;"",ROW(),X4)</f>
        <v>3</v>
      </c>
      <c r="Y3" s="6"/>
    </row>
    <row r="4" spans="1:27" ht="15.75" customHeight="1" x14ac:dyDescent="0.15">
      <c r="A4" s="16"/>
      <c r="B4" s="16"/>
      <c r="C4" s="16"/>
      <c r="D4" s="16" t="s">
        <v>47</v>
      </c>
      <c r="E4" s="16" t="s">
        <v>48</v>
      </c>
      <c r="F4" s="16"/>
      <c r="G4" s="16" t="s">
        <v>49</v>
      </c>
      <c r="H4" s="22"/>
      <c r="I4" s="23" t="s">
        <v>50</v>
      </c>
      <c r="J4" s="23" t="s">
        <v>51</v>
      </c>
      <c r="K4" s="24" t="s">
        <v>45</v>
      </c>
      <c r="L4" s="16"/>
      <c r="M4" s="16"/>
      <c r="N4" s="16"/>
      <c r="O4" s="16">
        <v>4</v>
      </c>
      <c r="P4" s="9" t="str">
        <f ca="1">IF(C4&lt;&gt;"",IF(COUNTA(C$2:C4)=1,"&lt;GROUP ELEMENT=""GP"&amp;RIGHT("0"&amp;COUNTA(C$2:C4),2)&amp;""" NAME=""GP"&amp;RIGHT("0"&amp;COUNTA(C$2:C4),2)&amp;""" TITLE="""&amp;C4&amp;""" FORECOLOR=""#00000000"" BACKCOLOR=""#00C0C0C0"" FONTSIZE=""9"" OUTPUT=""0"" LEFT="""&amp;Q4&amp;""" TOP="""&amp;R4&amp;""" WIDTH="""&amp;S4&amp;""" HEIGHT="""&amp;T4&amp;""" OUTFORECOLOR=""#00000000""&gt;",IF(C4="終了","&lt;/GROUP&gt;&lt;COMMANDBUTTON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ELEMENT=""GP"&amp;RIGHT("0"&amp;TEXT(COUNTA(C$2:C4),"#"),2)&amp;""" NAME=""GP"&amp;RIGHT("0"&amp;COUNTA(C$2:C4),2)&amp;""" TITLE="""&amp;C4&amp;""" FORECOLOR=""#00000000"" BACKCOLOR=""#00C0C0C0"" FONTSIZE=""9"" OUTPUT=""0"" LEFT="""&amp;Q4&amp;""" TOP="""&amp;R4&amp;""" WIDTH="""&amp;S4&amp;""" HEIGHT="""&amp;T4&amp;""" OUTFORECOLOR=""#00000000""&gt;")),Y4)</f>
        <v>&lt;LABEL NAME="L-TB01" TITLE="受診年" FORECOLOR="#00000000" BACKCOLOR="#00C0C0C0" FONTNAME="ＭＳ ゴシック" FONTSIZE="9" OUTPUT="0" LEFT="60" TOP="310"WIDTH="600" HEIGHT="280" &gt;&lt;TEXTBOX NAME="TB01" ELEMENT="受診年" FORECOLOR="#00080000" BACKCOLOR="#00FFFFFF" FONTNAME="ＭＳ ゴシック" FONTSIZE="9" DATATYPE="NUMERIC"DECIMALPLACES="0" IMEMODE="02" BEFORESTRING="受診日 " AFTERSTRING="年" MAXVALUE="" MINVALUE="" SKIP="True" OUTPUT="2"  LEFT="760" TOP="290" WIDTH="588" HEIGHT="280" TABINDEX="2" OUTFORECOLOR="#00000000" OUTBR="AFTER"&gt;&lt;LABEL NAME="LA-TB01" TITLE="年" FORECOLOR="#00000000" BACKCOLOR="#00C0C0C0" FONTNAME="ＭＳ ゴシック" FONTSIZE="9" OUTPUT="0" LEFT="1448" TOP="310" WIDTH="200" HEIGHT="280" &gt;</v>
      </c>
      <c r="Q4" s="14">
        <f t="shared" ref="Q4:Q15" si="0">IF(AND(C4="",C3=""),IF(Q3+S3+250+S4&lt;S$2,Q3+S3+250,Q$3),60)</f>
        <v>60</v>
      </c>
      <c r="R4" s="14">
        <f t="shared" ref="R4:R15" ca="1" si="1">IF(C4="",IF(C3="",IF(Q4&gt;Q3,R3,R3+20+U3),290),INDIRECT("R"&amp;W3)+INDIRECT("T"&amp;W3)+100)</f>
        <v>290</v>
      </c>
      <c r="S4" s="14">
        <f t="shared" ref="S4:S15" si="2">IF(C4&lt;&gt;"",16540,MIN(800+LENB(D4)*92+MAX(LENB(F4),O4)*92+LENB(G4)*92,S$2-200))</f>
        <v>1904</v>
      </c>
      <c r="T4" s="14">
        <f ca="1">IF(C4&lt;&gt;"",SUM(INDIRECT("V"&amp;ROW()):INDIRECT("V"&amp;X5))+400,MAX(190*(IFERROR(SEARCH("★",SUBSTITUTE(L4,"｜","★",1))&gt;0,0)+IFERROR(SEARCH("★",SUBSTITUTE(L4,"｜","★",2))&gt;0,0)+IFERROR(SEARCH("★",SUBSTITUTE(L4,"｜","★",3))&gt;0,0)+IFERROR(SEARCH("★",SUBSTITUTE(L4,"｜","★",4))&gt;0,0)+IFERROR(SEARCH("★",SUBSTITUTE(L4,"｜","★",5))&gt;0,0)+IFERROR(SEARCH("★",SUBSTITUTE(L4,"｜","★",6))&gt;0,0)+IFERROR(SEARCH("★",SUBSTITUTE(L4,"｜","★",7))&gt;0,0)+IFERROR(SEARCH("★",SUBSTITUTE(L4,"｜","★",8))&gt;0,0)+IFERROR(SEARCH("★",SUBSTITUTE(L4,"｜","★",9))&gt;0,0)+IFERROR(SEARCH("★",SUBSTITUTE(L4,"｜","★",10))&gt;0,0)+IFERROR(SEARCH("★",SUBSTITUTE(L4,"｜","★",11))&gt;0,0)+IFERROR(SEARCH("★",SUBSTITUTE(L4,"｜","★",12))&gt;0,0)+IFERROR(SEARCH("★",SUBSTITUTE(L4,"｜","★",13))&gt;0,0)+IFERROR(SEARCH("★",SUBSTITUTE(L4,"｜","★",14))&gt;0,0)+IFERROR(SEARCH("★",SUBSTITUTE(L4,"｜","★",15))&gt;0,0))+40,280))</f>
        <v>280</v>
      </c>
      <c r="U4" s="14">
        <f t="shared" ref="U4:U15" ca="1" si="3">IF(Q3+S3+150+S4&lt;$S$2,MAX(U3,T4),T4)</f>
        <v>280</v>
      </c>
      <c r="V4" s="14">
        <f t="shared" ref="V4:V15" si="4">IF(C4="",IF(Q4+S4+250+S5&gt;=$S$2,U4,0),"")</f>
        <v>0</v>
      </c>
      <c r="W4" s="14">
        <f t="shared" ref="W4:W16" si="5">IF(C4&lt;&gt;"",ROW(),W3)</f>
        <v>3</v>
      </c>
      <c r="X4" s="14">
        <f t="shared" ref="X4:X30" si="6">IF(C4&lt;&gt;"",ROW(),X5)</f>
        <v>17</v>
      </c>
      <c r="Y4" s="12" t="str">
        <f ca="1">IF(I4="普通入力","&lt;LABEL NAME=""L-TB"&amp;RIGHT("0"&amp;TEXT(COUNTIF(I$2:I4,"普通入力"),"#"),2)&amp;""" TITLE="""&amp;D4&amp;""" FORECOLOR=""#00000000"" BACKCOLOR=""#00C0C0C0"" FONTNAME=""ＭＳ ゴシック"" FONTSIZE=""9"" OUTPUT=""0"" LEFT="""&amp;Q4&amp;""" TOP="""&amp;R4+20&amp;"""WIDTH="""&amp;TEXT(LENB(D4)*100,"#")&amp;""" HEIGHT="""&amp;T4&amp;""" &gt;&lt;TEXTBOX NAME=""TB"&amp;RIGHT("0"&amp;TEXT(COUNTIF(I$2:I4,"普通入力"),"#"),2)&amp;""" ELEMENT="""&amp;D4&amp;""" FORECOLOR=""#00080000"" BACKCOLOR=""#00FFFFFF"" FONTNAME=""ＭＳ ゴシック"" FONTSIZE=""9"""&amp;IF(J4="文字列",""," DATATYPE=""NUMERIC""")&amp;"DECIMALPLACES="""&amp;IF(LEFT(J4,2)="小数",RIGHT(J4,1),0)&amp;""" IMEMODE="""&amp;IF(K4="全角","04","02")&amp;""" BEFORESTRING="""&amp;E4&amp;" "" AFTERSTRING="""&amp;G4&amp;""" MAXVALUE="""&amp;M4&amp;""" MINVALUE="""&amp;N4&amp;""" SKIP="""&amp;IF(H4="必須","False","True")&amp;""" OUTPUT=""2""  LEFT="""&amp;TEXT(Q4+100+LENB(D4)*100,"#")&amp;""" TOP="""&amp;R4&amp;""" WIDTH="""&amp;TEXT(220+O4*92,"#")&amp;""" HEIGHT="""&amp;T4&amp;""" TABINDEX="""&amp;TEXT(COUNTA(I$2:I4),"#")&amp;""" OUTFORECOLOR=""#00000000"" OUTBR=""AFTER""&gt;"&amp;IF(G4&lt;&gt;"","&lt;LABEL NAME=""LA-TB"&amp;RIGHT("0"&amp;TEXT(COUNTIF(I$2:I4,"普通入力"),"#"),2)&amp;""" TITLE="""&amp;G4&amp;""" FORECOLOR=""#00000000"" BACKCOLOR=""#00C0C0C0"" FONTNAME=""ＭＳ ゴシック"" FONTSIZE=""9"" OUTPUT=""0"" LEFT="""&amp;TEXT(Q4+100+LENB(D4)*100+O4*92+320,"#")&amp;""" TOP="""&amp;R4+20&amp;""" WIDTH="""&amp;TEXT(LENB(G4)*100,"#")&amp;""" HEIGHT="""&amp;T4&amp;""" &gt;",""),Z4)</f>
        <v>&lt;LABEL NAME="L-TB01" TITLE="受診年" FORECOLOR="#00000000" BACKCOLOR="#00C0C0C0" FONTNAME="ＭＳ ゴシック" FONTSIZE="9" OUTPUT="0" LEFT="60" TOP="310"WIDTH="600" HEIGHT="280" &gt;&lt;TEXTBOX NAME="TB01" ELEMENT="受診年" FORECOLOR="#00080000" BACKCOLOR="#00FFFFFF" FONTNAME="ＭＳ ゴシック" FONTSIZE="9" DATATYPE="NUMERIC"DECIMALPLACES="0" IMEMODE="02" BEFORESTRING="受診日 " AFTERSTRING="年" MAXVALUE="" MINVALUE="" SKIP="True" OUTPUT="2"  LEFT="760" TOP="290" WIDTH="588" HEIGHT="280" TABINDEX="2" OUTFORECOLOR="#00000000" OUTBR="AFTER"&gt;&lt;LABEL NAME="LA-TB01" TITLE="年" FORECOLOR="#00000000" BACKCOLOR="#00C0C0C0" FONTNAME="ＭＳ ゴシック" FONTSIZE="9" OUTPUT="0" LEFT="1448" TOP="310" WIDTH="200" HEIGHT="280" &gt;</v>
      </c>
      <c r="Z4" s="12" t="str">
        <f>IF(OR(I4="複数選択",I4="択一"),"&lt;LABEL NAME=""L-LB"&amp;RIGHT("0"&amp;TEXT(COUNTIF(I$2:I4,"複数選択")+COUNTIF(I$2:I4,"択一"),"#"),2)&amp;""" TITLE="""&amp;D4&amp;""" FORECOLOR=""#00000000"" BACKCOLOR=""#00C0C0C0"" FONTNAME=""ＭＳ ゴシック"" FONTSIZE=""9"" OUTPUT=""0"" LEFT="""&amp;Q4&amp;""" TOP="""&amp;R4+20&amp;"""WIDTH="""&amp;TEXT(LENB(D4)*90,"#")&amp;""" HEIGHT="""&amp;T4&amp;""" &gt;&lt;LISTBOX NAME=""LB"&amp;RIGHT("0"&amp;TEXT(COUNTIF(I$2:I4,"複数選択")+COUNTIF(I$2:I4,"択一"),"#"),2)&amp;""" ELEMENT="""&amp;D4&amp;""" FORECOLOR=""#00080000"" BACKCOLOR=""#00FFFFFF"" FONTNAME=""ＭＳ ゴシック"" FONTSIZE=""9"""&amp;IF(J4="文字列",""," DATATYPE=""NUMERIC""")&amp;" IMEMODE="""&amp;IF(K4="全角","04","02")&amp;""" BEFORESTRING="""&amp;E4&amp;" "" AFTERSTRING="""&amp;G4&amp;""" MULTIPLE="""&amp;IF(I4="複数選択","True")&amp;""" MINVALUE="""&amp;N4&amp;""" SKIP="""&amp;IF(H4="必須","False","True")&amp;""" OUTPUT=""2""  LEFT="""&amp;TEXT(Q4+100+LENB(D4)*90,"#")&amp;""" TOP="""&amp;R4&amp;""" WIDTH="""&amp;TEXT(O4*92+120,"#")&amp;""" HEIGHT="""&amp;T4&amp;""" TABINDEX="""&amp;TEXT(COUNTA(I$2:I4),"#")&amp;""" OUTFORECOLOR=""#00000000"" OUTBR=""AFTER""&gt;&lt;LISTBOXOPTION TITLE="""&amp;LEFT(L4,SEARCH("｜",L4)-1)&amp;""" SELECTED=""True"" VALUE="""&amp;LEFT(L4,SEARCH("｜",L4)-1)&amp;"""&gt;"&amp;IFERROR("&lt;LISTBOXOPTION TITLE="""&amp;
MID(L4,SEARCH("★",SUBSTITUTE(L4,"｜","★",1))+1,SEARCH("★",SUBSTITUTE(L4,"｜","★",2))-SEARCH("★",SUBSTITUTE(L4,"｜","★",1))-1)&amp;""" VALUE="""&amp;MID(L4,SEARCH("★",SUBSTITUTE(L4,"｜","★",1))+1,SEARCH("★",SUBSTITUTE(L4,"｜","★",2))-SEARCH("★",SUBSTITUTE(L4,"｜","★",1))-1)&amp;"""&gt;","")&amp;
IFERROR("&lt;LISTBOXOPTION TITLE="""&amp;MID(L4,
SEARCH("★",SUBSTITUTE(L4,"｜","★",2))+1,SEARCH("★",SUBSTITUTE(L4,"｜","★",3))-SEARCH("★",SUBSTITUTE(L4,"｜","★",2))-1)&amp;""" VALUE="""&amp;MID(L4,SEARCH("★",SUBSTITUTE(L4,"｜","★",2))+1,SEARCH("★",SUBSTITUTE(L4,"｜","★",3))-SEARCH("★",SUBSTITUTE(L4,"｜","★",2))-1)&amp;"""&gt;","")&amp;IFERROR("&lt;LISTBOXOPTION TITLE="""&amp;MID(L4,SEARCH("★",SUBSTITUTE(L4,"｜","★",3))+1,SEARCH("★",SUBSTITUTE(L4,"｜","★",4))-SEARCH("★",SUBSTITUTE(L4,"｜","★",3))-1)&amp;""" VALUE="""&amp;MID(L4,SEARCH("★",SUBSTITUTE(L4,"｜","★",3))+1,SEARCH("★",SUBSTITUTE(L4,"｜","★",4))-SEARCH("★",SUBSTITUTE(L4,"｜","★",3))-1)&amp;"""&gt;","")&amp;IFERROR("&lt;LISTBOXOPTION TITLE="""&amp;MID(L4,SEARCH("★",SUBSTITUTE(L4,"｜","★",4))+1,SEARCH("★",SUBSTITUTE(L4,"｜","★",5))-SEARCH("★",SUBSTITUTE(L4,"｜","★",4))-1)&amp;""" VALUE="""&amp;MID(L4,SEARCH("★",SUBSTITUTE(L4,"｜","★",4))+1,SEARCH("★",SUBSTITUTE(L4,"｜","★",5))-SEARCH("★",SUBSTITUTE(L4,"｜","★",4))-1
)&amp;"""&gt;","")&amp;
IFERROR("&lt;LISTBOXOPTION TITLE="""&amp;MID(L4,SEARCH("★",SUBSTITUTE(L4,"｜","★",5))+1,SEARCH("★",SUBSTITUTE(L4,"｜","★",6))-SEARCH("★",SUBSTITUTE(L4,"｜","★",5))-1)&amp;""" VALUE="""&amp;MID(L4,SEARCH("★",SUBSTITUTE(L4,"｜","★",5))+1,SEARCH("★",SUBSTITUTE(L4,"｜","★",6))-SEARCH("★",SUBSTITUTE(L4,"｜","★",5))-1
)&amp;"""&gt;","")&amp;IFERROR("&lt;LISTBOXOPTION TITLE="""&amp;MID(L4,SEARCH("★",SUBSTITUTE(L4,"｜","★",6))+1,SEARCH("★",SUBSTITUTE(L4,"｜","★",7))-SEARCH("★",SUBSTITUTE(L4,"｜","★",6))-1)&amp;""" VALUE="""&amp;MID(L4,SEARCH("★",SUBSTITUTE(L4,"｜","★",6))+1,SEARCH("★",SUBSTITUTE(L4,"｜","★",7))-SEARCH("★",SUBSTITUTE(L4,"｜","★",6))-1
)&amp;"""&gt;","")&amp;IFERROR("&lt;LISTBOXOPTION TITLE="""&amp;MID(L4,SEARCH("★",SUBSTITUTE(L4,"｜","★",7))+1,SEARCH("★",SUBSTITUTE(L4,"｜","★",8))-SEARCH("★",SUBSTITUTE(L4,"｜","★",7))-1)&amp;""" VALUE="""&amp;MID(L4,SEARCH("★",SUBSTITUTE(L4,"｜","★",7))+1,SEARCH("★",SUBSTITUTE(L4,"｜","★",8))-SEARCH("★",SUBSTITUTE(L4,"｜","★",7))-1
)&amp;"""&gt;","")&amp;IFERROR("&lt;LISTBOXOPTION TITLE="""&amp;MID(L4,SEARCH("★",SUBSTITUTE(L4,"｜","★",8))+1,SEARCH("★",SUBSTITUTE(L4,"｜","★",9))-SEARCH("★",SUBSTITUTE(L4,"｜","★",8))-1)&amp;""" VALUE="""&amp;MID(L4,SEARCH("★",SUBSTITUTE(L4,"｜","★",8))+1,SEARCH("★",SUBSTITUTE(L4,"｜","★",9))-SEARCH("★",SUBSTITUTE(L4,"｜","★",8))-1
)&amp;"""&gt;","")&amp;IFERROR("&lt;LISTBOXOPTION TITLE="""&amp;MID(L4,SEARCH("★",SUBSTITUTE(L4,"｜","★",9))+1,SEARCH("★",SUBSTITUTE(L4,"｜","★",10))-SEARCH("★",SUBSTITUTE(L4,"｜","★",9))-1)&amp;""" VALUE="""&amp;MID(L4,SEARCH("★",SUBSTITUTE(L4,"｜","★",9))+1,SEARCH("★",SUBSTITUTE(L4,"｜","★",10))-SEARCH("★",SUBSTITUTE(L4,"｜","★",9))-1
)&amp;"""&gt;","")&amp;IFERROR("&lt;LISTBOXOPTION TITLE="""&amp;MID(L4,SEARCH("★",SUBSTITUTE(L4,"｜","★",10))+1,SEARCH("★",SUBSTITUTE(L4,"｜","★",11))-SEARCH("★",SUBSTITUTE(L4,"｜","★",10))-1)&amp;""" VALUE="""&amp;MID(L4,SEARCH("★",SUBSTITUTE(L4,"｜","★",10))+1,SEARCH("★",SUBSTITUTE(L4,"｜","★",11))-SEARCH("★",SUBSTITUTE(L4,"｜","★",10))-1
)&amp;"""&gt;","")&amp;IFERROR("&lt;LISTBOXOPTION TITLE="""&amp;MID(L4,SEARCH("★",SUBSTITUTE(L4,"｜","★",11))+1,SEARCH("★",SUBSTITUTE(L4,"｜","★",12))-SEARCH("★",SUBSTITUTE(L4,"｜","★",11))-1)&amp;""" VALUE="""&amp;MID(L4,SEARCH("★",SUBSTITUTE(L4,"｜","★",11))+1,SEARCH("★",SUBSTITUTE(L4,"｜","★",12))-SEARCH("★",SUBSTITUTE(L4,"｜","★",11))-1
)&amp;"""&gt;","")&amp;IFERROR("&lt;LISTBOXOPTION TITLE="""&amp;MID(L4,SEARCH("★",SUBSTITUTE(L4,"｜","★",12))+1,SEARCH("★",SUBSTITUTE(L4,"｜","★",13))-SEARCH("★",SUBSTITUTE(L4,"｜","★",12))-1)&amp;""" VALUE="""&amp;MID(L4,SEARCH("★",SUBSTITUTE(L4,"｜","★",12))+1,SEARCH("★",SUBSTITUTE(L4,"｜","★",13))-SEARCH("★",SUBSTITUTE(L4,"｜","★",12))-1
)&amp;"""&gt;","")&amp;IFERROR("&lt;LISTBOXOPTION TITLE="""&amp;MID(L4,SEARCH("★",SUBSTITUTE(L4,"｜","★",13))+1,SEARCH("★",SUBSTITUTE(L4,"｜","★",14))-SEARCH("★",SUBSTITUTE(L4,"｜","★",13))-1)&amp;""" VALUE="""&amp;MID(L4,SEARCH("★",SUBSTITUTE(L4,"｜","★",13))+1,SEARCH("★",SUBSTITUTE(L4,"｜","★",14))-SEARCH("★",SUBSTITUTE(L4,"｜","★",13))-1
)&amp;"""&gt;","")&amp;IFERROR("&lt;LISTBOXOPTION TITLE="""&amp;MID(L4,SEARCH("★",SUBSTITUTE(L4,"｜","★",14))+1,SEARCH("★",SUBSTITUTE(L4,"｜","★",15))-SEARCH("★",SUBSTITUTE(L4,"｜","★",14))-1)&amp;""" VALUE="""&amp;MID(L4,SEARCH("★",SUBSTITUTE(L4,"｜","★",14))+1,SEARCH("★",SUBSTITUTE(L4,"｜","★",15))-SEARCH("★",SUBSTITUTE(L4,"｜","★",14))-1
)&amp;"""&gt;","")&amp;IFERROR("&lt;LISTBOXOPTION TITLE="""&amp;MID(L4,SEARCH("★",SUBSTITUTE(L4,"｜","★",15))+1,SEARCH("★",SUBSTITUTE(L4,"｜","★",16))-SEARCH("★",SUBSTITUTE(L4,"｜","★",15))-1)&amp;""" VALUE="""&amp;MID(L4,SEARCH("★",SUBSTITUTE(L4,"｜","★",15))+1,SEARCH("★",SUBSTITUTE(L4,"｜","★",16))-SEARCH("★",SUBSTITUTE(L4,"｜","★",15))-1
)&amp;"""&gt;","")&amp;IFERROR("&lt;LISTBOXOPTION TITLE="""&amp;MID(L4,SEARCH("★",SUBSTITUTE(L4,"｜","★",16))+1,SEARCH("★",SUBSTITUTE(L4,"｜","★",17))-SEARCH("★",SUBSTITUTE(L4,"｜","★",16))-1)&amp;""" VALUE="""&amp;MID(L4,SEARCH("★",SUBSTITUTE(L4,"｜","★",16))+1,SEARCH("★",SUBSTITUTE(L4,"｜","★",16))-SEARCH("★",SUBSTITUTE(L4,"｜","★",16))-1
)&amp;"""&gt;","")&amp;"&lt;/LISTBOX&gt;"&amp;IF(G4&lt;&gt;"","&lt;LABEL NAME=""LA-LB"&amp;RIGHT("0"&amp;TEXT(COUNTIF(I$2:I4,"複数選択")+COUNTIF(I$2:I4,"択一"),"#"),2)&amp;""" TITLE="""&amp;G4&amp;""" FORECOLOR=""#00000000"" BACKCOLOR=""#00C0C0C0"" FONTNAME=""ＭＳ ゴシック"" FONTSIZE=""9"" OUTPUT=""0"" LEFT="""&amp;TEXT(Q4+100+LENB(D4)*90+O4*110+100,"#")&amp;""" TOP="""&amp;R4+20&amp;""" WIDTH="""&amp;TEXT(LEN(G4)*400,"#")&amp;""" HEIGHT="""&amp;T4&amp;""" &gt;",""),AA4)</f>
        <v>エラー</v>
      </c>
      <c r="AA4" s="12" t="str">
        <f>IF(I4="文字表示","&lt;LABEL NAME=""LL"&amp;RIGHT("0"&amp;TEXT(COUNTIF(I$2:I4,"文字表示"),"#"),2)&amp;""" TITLE="""&amp;F4&amp;""" FORECOLOR=""#00000000"" BACKCOLOR=""#00C0C0C0"" FONTNAME=""ＭＳ ゴシック"" FONTSIZE=""9"" OUTPUT=""0"" LEFT="""&amp;Q4&amp;""" TOP="""&amp;R4+20&amp;"""WIDTH="""&amp;TEXT(LENB(F4)*92,"#")&amp;""" HEIGHT="""&amp;T4&amp;""" &gt;","エラー")</f>
        <v>エラー</v>
      </c>
    </row>
    <row r="5" spans="1:27" ht="15.75" customHeight="1" x14ac:dyDescent="0.15">
      <c r="A5" s="16"/>
      <c r="B5" s="16"/>
      <c r="C5" s="16"/>
      <c r="D5" s="16" t="s">
        <v>52</v>
      </c>
      <c r="E5" s="16"/>
      <c r="F5" s="16"/>
      <c r="G5" s="16" t="s">
        <v>53</v>
      </c>
      <c r="H5" s="22"/>
      <c r="I5" s="23" t="s">
        <v>50</v>
      </c>
      <c r="J5" s="23" t="s">
        <v>51</v>
      </c>
      <c r="K5" s="24" t="s">
        <v>45</v>
      </c>
      <c r="L5" s="16"/>
      <c r="M5" s="16"/>
      <c r="N5" s="16"/>
      <c r="O5" s="16">
        <v>2</v>
      </c>
      <c r="P5" s="9" t="str">
        <f ca="1">IF(C5&lt;&gt;"",IF(COUNTA(C$2:C5)=1,"&lt;GROUP ELEMENT=""GP"&amp;RIGHT("0"&amp;COUNTA(C$2:C5),2)&amp;""" NAME=""GP"&amp;RIGHT("0"&amp;COUNTA(C$2:C5),2)&amp;""" TITLE="""&amp;C5&amp;""" FORECOLOR=""#00000000"" BACKCOLOR=""#00C0C0C0"" FONTSIZE=""9"" OUTPUT=""0"" LEFT="""&amp;Q5&amp;""" TOP="""&amp;R5&amp;""" WIDTH="""&amp;S5&amp;""" HEIGHT="""&amp;T5&amp;""" OUTFORECOLOR=""#00000000""&gt;",IF(C5="終了","&lt;/GROUP&gt;&lt;COMMANDBUTTON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ELEMENT=""GP"&amp;RIGHT("0"&amp;TEXT(COUNTA(C$2:C5),"#"),2)&amp;""" NAME=""GP"&amp;RIGHT("0"&amp;COUNTA(C$2:C5),2)&amp;""" TITLE="""&amp;C5&amp;""" FORECOLOR=""#00000000"" BACKCOLOR=""#00C0C0C0"" FONTSIZE=""9"" OUTPUT=""0"" LEFT="""&amp;Q5&amp;""" TOP="""&amp;R5&amp;""" WIDTH="""&amp;S5&amp;""" HEIGHT="""&amp;T5&amp;""" OUTFORECOLOR=""#00000000""&gt;")),Y5)</f>
        <v>&lt;LABEL NAME="L-TB02" TITLE="受診月" FORECOLOR="#00000000" BACKCOLOR="#00C0C0C0" FONTNAME="ＭＳ ゴシック" FONTSIZE="9" OUTPUT="0" LEFT="2214" TOP="310"WIDTH="600" HEIGHT="280" &gt;&lt;TEXTBOX NAME="TB02" ELEMENT="受診月" FORECOLOR="#00080000" BACKCOLOR="#00FFFFFF" FONTNAME="ＭＳ ゴシック" FONTSIZE="9" DATATYPE="NUMERIC"DECIMALPLACES="0" IMEMODE="02" BEFORESTRING=" " AFTERSTRING="月" MAXVALUE="" MINVALUE="" SKIP="True" OUTPUT="2"  LEFT="2914" TOP="290" WIDTH="404" HEIGHT="280" TABINDEX="3" OUTFORECOLOR="#00000000" OUTBR="AFTER"&gt;&lt;LABEL NAME="LA-TB02" TITLE="月" FORECOLOR="#00000000" BACKCOLOR="#00C0C0C0" FONTNAME="ＭＳ ゴシック" FONTSIZE="9" OUTPUT="0" LEFT="3418" TOP="310" WIDTH="200" HEIGHT="280" &gt;</v>
      </c>
      <c r="Q5" s="14">
        <f t="shared" si="0"/>
        <v>2214</v>
      </c>
      <c r="R5" s="14">
        <f t="shared" ca="1" si="1"/>
        <v>290</v>
      </c>
      <c r="S5" s="14">
        <f t="shared" si="2"/>
        <v>1720</v>
      </c>
      <c r="T5" s="14">
        <f ca="1">IF(C5&lt;&gt;"",SUM(INDIRECT("V"&amp;ROW()):INDIRECT("V"&amp;X6))+400,MAX(190*(IFERROR(SEARCH("★",SUBSTITUTE(L5,"｜","★",1))&gt;0,0)+IFERROR(SEARCH("★",SUBSTITUTE(L5,"｜","★",2))&gt;0,0)+IFERROR(SEARCH("★",SUBSTITUTE(L5,"｜","★",3))&gt;0,0)+IFERROR(SEARCH("★",SUBSTITUTE(L5,"｜","★",4))&gt;0,0)+IFERROR(SEARCH("★",SUBSTITUTE(L5,"｜","★",5))&gt;0,0)+IFERROR(SEARCH("★",SUBSTITUTE(L5,"｜","★",6))&gt;0,0)+IFERROR(SEARCH("★",SUBSTITUTE(L5,"｜","★",7))&gt;0,0)+IFERROR(SEARCH("★",SUBSTITUTE(L5,"｜","★",8))&gt;0,0)+IFERROR(SEARCH("★",SUBSTITUTE(L5,"｜","★",9))&gt;0,0)+IFERROR(SEARCH("★",SUBSTITUTE(L5,"｜","★",10))&gt;0,0)+IFERROR(SEARCH("★",SUBSTITUTE(L5,"｜","★",11))&gt;0,0)+IFERROR(SEARCH("★",SUBSTITUTE(L5,"｜","★",12))&gt;0,0)+IFERROR(SEARCH("★",SUBSTITUTE(L5,"｜","★",13))&gt;0,0)+IFERROR(SEARCH("★",SUBSTITUTE(L5,"｜","★",14))&gt;0,0)+IFERROR(SEARCH("★",SUBSTITUTE(L5,"｜","★",15))&gt;0,0))+40,280))</f>
        <v>280</v>
      </c>
      <c r="U5" s="14">
        <f t="shared" ca="1" si="3"/>
        <v>280</v>
      </c>
      <c r="V5" s="14">
        <f t="shared" si="4"/>
        <v>0</v>
      </c>
      <c r="W5" s="14">
        <f t="shared" si="5"/>
        <v>3</v>
      </c>
      <c r="X5" s="14">
        <f t="shared" si="6"/>
        <v>17</v>
      </c>
      <c r="Y5" s="12" t="str">
        <f ca="1">IF(I5="普通入力","&lt;LABEL NAME=""L-TB"&amp;RIGHT("0"&amp;TEXT(COUNTIF(I$2:I5,"普通入力"),"#"),2)&amp;""" TITLE="""&amp;D5&amp;""" FORECOLOR=""#00000000"" BACKCOLOR=""#00C0C0C0"" FONTNAME=""ＭＳ ゴシック"" FONTSIZE=""9"" OUTPUT=""0"" LEFT="""&amp;Q5&amp;""" TOP="""&amp;R5+20&amp;"""WIDTH="""&amp;TEXT(LENB(D5)*100,"#")&amp;""" HEIGHT="""&amp;T5&amp;""" &gt;&lt;TEXTBOX NAME=""TB"&amp;RIGHT("0"&amp;TEXT(COUNTIF(I$2:I5,"普通入力"),"#"),2)&amp;""" ELEMENT="""&amp;D5&amp;""" FORECOLOR=""#00080000"" BACKCOLOR=""#00FFFFFF"" FONTNAME=""ＭＳ ゴシック"" FONTSIZE=""9"""&amp;IF(J5="文字列",""," DATATYPE=""NUMERIC""")&amp;"DECIMALPLACES="""&amp;IF(LEFT(J5,2)="小数",RIGHT(J5,1),0)&amp;""" IMEMODE="""&amp;IF(K5="全角","04","02")&amp;""" BEFORESTRING="""&amp;E5&amp;" "" AFTERSTRING="""&amp;G5&amp;""" MAXVALUE="""&amp;M5&amp;""" MINVALUE="""&amp;N5&amp;""" SKIP="""&amp;IF(H5="必須","False","True")&amp;""" OUTPUT=""2""  LEFT="""&amp;TEXT(Q5+100+LENB(D5)*100,"#")&amp;""" TOP="""&amp;R5&amp;""" WIDTH="""&amp;TEXT(220+O5*92,"#")&amp;""" HEIGHT="""&amp;T5&amp;""" TABINDEX="""&amp;TEXT(COUNTA(I$2:I5),"#")&amp;""" OUTFORECOLOR=""#00000000"" OUTBR=""AFTER""&gt;"&amp;IF(G5&lt;&gt;"","&lt;LABEL NAME=""LA-TB"&amp;RIGHT("0"&amp;TEXT(COUNTIF(I$2:I5,"普通入力"),"#"),2)&amp;""" TITLE="""&amp;G5&amp;""" FORECOLOR=""#00000000"" BACKCOLOR=""#00C0C0C0"" FONTNAME=""ＭＳ ゴシック"" FONTSIZE=""9"" OUTPUT=""0"" LEFT="""&amp;TEXT(Q5+100+LENB(D5)*100+O5*92+320,"#")&amp;""" TOP="""&amp;R5+20&amp;""" WIDTH="""&amp;TEXT(LENB(G5)*100,"#")&amp;""" HEIGHT="""&amp;T5&amp;""" &gt;",""),Z5)</f>
        <v>&lt;LABEL NAME="L-TB02" TITLE="受診月" FORECOLOR="#00000000" BACKCOLOR="#00C0C0C0" FONTNAME="ＭＳ ゴシック" FONTSIZE="9" OUTPUT="0" LEFT="2214" TOP="310"WIDTH="600" HEIGHT="280" &gt;&lt;TEXTBOX NAME="TB02" ELEMENT="受診月" FORECOLOR="#00080000" BACKCOLOR="#00FFFFFF" FONTNAME="ＭＳ ゴシック" FONTSIZE="9" DATATYPE="NUMERIC"DECIMALPLACES="0" IMEMODE="02" BEFORESTRING=" " AFTERSTRING="月" MAXVALUE="" MINVALUE="" SKIP="True" OUTPUT="2"  LEFT="2914" TOP="290" WIDTH="404" HEIGHT="280" TABINDEX="3" OUTFORECOLOR="#00000000" OUTBR="AFTER"&gt;&lt;LABEL NAME="LA-TB02" TITLE="月" FORECOLOR="#00000000" BACKCOLOR="#00C0C0C0" FONTNAME="ＭＳ ゴシック" FONTSIZE="9" OUTPUT="0" LEFT="3418" TOP="310" WIDTH="200" HEIGHT="280" &gt;</v>
      </c>
      <c r="Z5" s="12" t="str">
        <f>IF(OR(I5="複数選択",I5="択一"),"&lt;LABEL NAME=""L-LB"&amp;RIGHT("0"&amp;TEXT(COUNTIF(I$2:I5,"複数選択")+COUNTIF(I$2:I5,"択一"),"#"),2)&amp;""" TITLE="""&amp;D5&amp;""" FORECOLOR=""#00000000"" BACKCOLOR=""#00C0C0C0"" FONTNAME=""ＭＳ ゴシック"" FONTSIZE=""9"" OUTPUT=""0"" LEFT="""&amp;Q5&amp;""" TOP="""&amp;R5+20&amp;"""WIDTH="""&amp;TEXT(LENB(D5)*90,"#")&amp;""" HEIGHT="""&amp;T5&amp;""" &gt;&lt;LISTBOX NAME=""LB"&amp;RIGHT("0"&amp;TEXT(COUNTIF(I$2:I5,"複数選択")+COUNTIF(I$2:I5,"択一"),"#"),2)&amp;""" ELEMENT="""&amp;D5&amp;""" FORECOLOR=""#00080000"" BACKCOLOR=""#00FFFFFF"" FONTNAME=""ＭＳ ゴシック"" FONTSIZE=""9"""&amp;IF(J5="文字列",""," DATATYPE=""NUMERIC""")&amp;" IMEMODE="""&amp;IF(K5="全角","04","02")&amp;""" BEFORESTRING="""&amp;E5&amp;" "" AFTERSTRING="""&amp;G5&amp;""" MULTIPLE="""&amp;IF(I5="複数選択","True")&amp;""" MINVALUE="""&amp;N5&amp;""" SKIP="""&amp;IF(H5="必須","False","True")&amp;""" OUTPUT=""2""  LEFT="""&amp;TEXT(Q5+100+LENB(D5)*90,"#")&amp;""" TOP="""&amp;R5&amp;""" WIDTH="""&amp;TEXT(O5*92+120,"#")&amp;""" HEIGHT="""&amp;T5&amp;""" TABINDEX="""&amp;TEXT(COUNTA(I$2:I5),"#")&amp;""" OUTFORECOLOR=""#00000000"" OUTBR=""AFTER""&gt;&lt;LISTBOXOPTION TITLE="""&amp;LEFT(L5,SEARCH("｜",L5)-1)&amp;""" SELECTED=""True"" VALUE="""&amp;LEFT(L5,SEARCH("｜",L5)-1)&amp;"""&gt;"&amp;IFERROR("&lt;LISTBOXOPTION TITLE="""&amp;
MID(L5,SEARCH("★",SUBSTITUTE(L5,"｜","★",1))+1,SEARCH("★",SUBSTITUTE(L5,"｜","★",2))-SEARCH("★",SUBSTITUTE(L5,"｜","★",1))-1)&amp;""" VALUE="""&amp;MID(L5,SEARCH("★",SUBSTITUTE(L5,"｜","★",1))+1,SEARCH("★",SUBSTITUTE(L5,"｜","★",2))-SEARCH("★",SUBSTITUTE(L5,"｜","★",1))-1)&amp;"""&gt;","")&amp;
IFERROR("&lt;LISTBOXOPTION TITLE="""&amp;MID(L5,
SEARCH("★",SUBSTITUTE(L5,"｜","★",2))+1,SEARCH("★",SUBSTITUTE(L5,"｜","★",3))-SEARCH("★",SUBSTITUTE(L5,"｜","★",2))-1)&amp;""" VALUE="""&amp;MID(L5,SEARCH("★",SUBSTITUTE(L5,"｜","★",2))+1,SEARCH("★",SUBSTITUTE(L5,"｜","★",3))-SEARCH("★",SUBSTITUTE(L5,"｜","★",2))-1)&amp;"""&gt;","")&amp;IFERROR("&lt;LISTBOXOPTION TITLE="""&amp;MID(L5,SEARCH("★",SUBSTITUTE(L5,"｜","★",3))+1,SEARCH("★",SUBSTITUTE(L5,"｜","★",4))-SEARCH("★",SUBSTITUTE(L5,"｜","★",3))-1)&amp;""" VALUE="""&amp;MID(L5,SEARCH("★",SUBSTITUTE(L5,"｜","★",3))+1,SEARCH("★",SUBSTITUTE(L5,"｜","★",4))-SEARCH("★",SUBSTITUTE(L5,"｜","★",3))-1)&amp;"""&gt;","")&amp;IFERROR("&lt;LISTBOXOPTION TITLE="""&amp;MID(L5,SEARCH("★",SUBSTITUTE(L5,"｜","★",4))+1,SEARCH("★",SUBSTITUTE(L5,"｜","★",5))-SEARCH("★",SUBSTITUTE(L5,"｜","★",4))-1)&amp;""" VALUE="""&amp;MID(L5,SEARCH("★",SUBSTITUTE(L5,"｜","★",4))+1,SEARCH("★",SUBSTITUTE(L5,"｜","★",5))-SEARCH("★",SUBSTITUTE(L5,"｜","★",4))-1
)&amp;"""&gt;","")&amp;
IFERROR("&lt;LISTBOXOPTION TITLE="""&amp;MID(L5,SEARCH("★",SUBSTITUTE(L5,"｜","★",5))+1,SEARCH("★",SUBSTITUTE(L5,"｜","★",6))-SEARCH("★",SUBSTITUTE(L5,"｜","★",5))-1)&amp;""" VALUE="""&amp;MID(L5,SEARCH("★",SUBSTITUTE(L5,"｜","★",5))+1,SEARCH("★",SUBSTITUTE(L5,"｜","★",6))-SEARCH("★",SUBSTITUTE(L5,"｜","★",5))-1
)&amp;"""&gt;","")&amp;IFERROR("&lt;LISTBOXOPTION TITLE="""&amp;MID(L5,SEARCH("★",SUBSTITUTE(L5,"｜","★",6))+1,SEARCH("★",SUBSTITUTE(L5,"｜","★",7))-SEARCH("★",SUBSTITUTE(L5,"｜","★",6))-1)&amp;""" VALUE="""&amp;MID(L5,SEARCH("★",SUBSTITUTE(L5,"｜","★",6))+1,SEARCH("★",SUBSTITUTE(L5,"｜","★",7))-SEARCH("★",SUBSTITUTE(L5,"｜","★",6))-1
)&amp;"""&gt;","")&amp;IFERROR("&lt;LISTBOXOPTION TITLE="""&amp;MID(L5,SEARCH("★",SUBSTITUTE(L5,"｜","★",7))+1,SEARCH("★",SUBSTITUTE(L5,"｜","★",8))-SEARCH("★",SUBSTITUTE(L5,"｜","★",7))-1)&amp;""" VALUE="""&amp;MID(L5,SEARCH("★",SUBSTITUTE(L5,"｜","★",7))+1,SEARCH("★",SUBSTITUTE(L5,"｜","★",8))-SEARCH("★",SUBSTITUTE(L5,"｜","★",7))-1
)&amp;"""&gt;","")&amp;IFERROR("&lt;LISTBOXOPTION TITLE="""&amp;MID(L5,SEARCH("★",SUBSTITUTE(L5,"｜","★",8))+1,SEARCH("★",SUBSTITUTE(L5,"｜","★",9))-SEARCH("★",SUBSTITUTE(L5,"｜","★",8))-1)&amp;""" VALUE="""&amp;MID(L5,SEARCH("★",SUBSTITUTE(L5,"｜","★",8))+1,SEARCH("★",SUBSTITUTE(L5,"｜","★",9))-SEARCH("★",SUBSTITUTE(L5,"｜","★",8))-1
)&amp;"""&gt;","")&amp;IFERROR("&lt;LISTBOXOPTION TITLE="""&amp;MID(L5,SEARCH("★",SUBSTITUTE(L5,"｜","★",9))+1,SEARCH("★",SUBSTITUTE(L5,"｜","★",10))-SEARCH("★",SUBSTITUTE(L5,"｜","★",9))-1)&amp;""" VALUE="""&amp;MID(L5,SEARCH("★",SUBSTITUTE(L5,"｜","★",9))+1,SEARCH("★",SUBSTITUTE(L5,"｜","★",10))-SEARCH("★",SUBSTITUTE(L5,"｜","★",9))-1
)&amp;"""&gt;","")&amp;IFERROR("&lt;LISTBOXOPTION TITLE="""&amp;MID(L5,SEARCH("★",SUBSTITUTE(L5,"｜","★",10))+1,SEARCH("★",SUBSTITUTE(L5,"｜","★",11))-SEARCH("★",SUBSTITUTE(L5,"｜","★",10))-1)&amp;""" VALUE="""&amp;MID(L5,SEARCH("★",SUBSTITUTE(L5,"｜","★",10))+1,SEARCH("★",SUBSTITUTE(L5,"｜","★",11))-SEARCH("★",SUBSTITUTE(L5,"｜","★",10))-1
)&amp;"""&gt;","")&amp;IFERROR("&lt;LISTBOXOPTION TITLE="""&amp;MID(L5,SEARCH("★",SUBSTITUTE(L5,"｜","★",11))+1,SEARCH("★",SUBSTITUTE(L5,"｜","★",12))-SEARCH("★",SUBSTITUTE(L5,"｜","★",11))-1)&amp;""" VALUE="""&amp;MID(L5,SEARCH("★",SUBSTITUTE(L5,"｜","★",11))+1,SEARCH("★",SUBSTITUTE(L5,"｜","★",12))-SEARCH("★",SUBSTITUTE(L5,"｜","★",11))-1
)&amp;"""&gt;","")&amp;IFERROR("&lt;LISTBOXOPTION TITLE="""&amp;MID(L5,SEARCH("★",SUBSTITUTE(L5,"｜","★",12))+1,SEARCH("★",SUBSTITUTE(L5,"｜","★",13))-SEARCH("★",SUBSTITUTE(L5,"｜","★",12))-1)&amp;""" VALUE="""&amp;MID(L5,SEARCH("★",SUBSTITUTE(L5,"｜","★",12))+1,SEARCH("★",SUBSTITUTE(L5,"｜","★",13))-SEARCH("★",SUBSTITUTE(L5,"｜","★",12))-1
)&amp;"""&gt;","")&amp;IFERROR("&lt;LISTBOXOPTION TITLE="""&amp;MID(L5,SEARCH("★",SUBSTITUTE(L5,"｜","★",13))+1,SEARCH("★",SUBSTITUTE(L5,"｜","★",14))-SEARCH("★",SUBSTITUTE(L5,"｜","★",13))-1)&amp;""" VALUE="""&amp;MID(L5,SEARCH("★",SUBSTITUTE(L5,"｜","★",13))+1,SEARCH("★",SUBSTITUTE(L5,"｜","★",14))-SEARCH("★",SUBSTITUTE(L5,"｜","★",13))-1
)&amp;"""&gt;","")&amp;IFERROR("&lt;LISTBOXOPTION TITLE="""&amp;MID(L5,SEARCH("★",SUBSTITUTE(L5,"｜","★",14))+1,SEARCH("★",SUBSTITUTE(L5,"｜","★",15))-SEARCH("★",SUBSTITUTE(L5,"｜","★",14))-1)&amp;""" VALUE="""&amp;MID(L5,SEARCH("★",SUBSTITUTE(L5,"｜","★",14))+1,SEARCH("★",SUBSTITUTE(L5,"｜","★",15))-SEARCH("★",SUBSTITUTE(L5,"｜","★",14))-1
)&amp;"""&gt;","")&amp;IFERROR("&lt;LISTBOXOPTION TITLE="""&amp;MID(L5,SEARCH("★",SUBSTITUTE(L5,"｜","★",15))+1,SEARCH("★",SUBSTITUTE(L5,"｜","★",16))-SEARCH("★",SUBSTITUTE(L5,"｜","★",15))-1)&amp;""" VALUE="""&amp;MID(L5,SEARCH("★",SUBSTITUTE(L5,"｜","★",15))+1,SEARCH("★",SUBSTITUTE(L5,"｜","★",16))-SEARCH("★",SUBSTITUTE(L5,"｜","★",15))-1
)&amp;"""&gt;","")&amp;IFERROR("&lt;LISTBOXOPTION TITLE="""&amp;MID(L5,SEARCH("★",SUBSTITUTE(L5,"｜","★",16))+1,SEARCH("★",SUBSTITUTE(L5,"｜","★",17))-SEARCH("★",SUBSTITUTE(L5,"｜","★",16))-1)&amp;""" VALUE="""&amp;MID(L5,SEARCH("★",SUBSTITUTE(L5,"｜","★",16))+1,SEARCH("★",SUBSTITUTE(L5,"｜","★",16))-SEARCH("★",SUBSTITUTE(L5,"｜","★",16))-1
)&amp;"""&gt;","")&amp;"&lt;/LISTBOX&gt;"&amp;IF(G5&lt;&gt;"","&lt;LABEL NAME=""LA-LB"&amp;RIGHT("0"&amp;TEXT(COUNTIF(I$2:I5,"複数選択")+COUNTIF(I$2:I5,"択一"),"#"),2)&amp;""" TITLE="""&amp;G5&amp;""" FORECOLOR=""#00000000"" BACKCOLOR=""#00C0C0C0"" FONTNAME=""ＭＳ ゴシック"" FONTSIZE=""9"" OUTPUT=""0"" LEFT="""&amp;TEXT(Q5+100+LENB(D5)*90+O5*110+100,"#")&amp;""" TOP="""&amp;R5+20&amp;""" WIDTH="""&amp;TEXT(LEN(G5)*400,"#")&amp;""" HEIGHT="""&amp;T5&amp;""" &gt;",""),AA5)</f>
        <v>エラー</v>
      </c>
      <c r="AA5" s="12" t="str">
        <f>IF(I5="文字表示","&lt;LABEL NAME=""LL"&amp;RIGHT("0"&amp;TEXT(COUNTIF(I$2:I5,"文字表示"),"#"),2)&amp;""" TITLE="""&amp;F5&amp;""" FORECOLOR=""#00000000"" BACKCOLOR=""#00C0C0C0"" FONTNAME=""ＭＳ ゴシック"" FONTSIZE=""9"" OUTPUT=""0"" LEFT="""&amp;Q5&amp;""" TOP="""&amp;R5+20&amp;"""WIDTH="""&amp;TEXT(LENB(F5)*92,"#")&amp;""" HEIGHT="""&amp;T5&amp;""" &gt;","エラー")</f>
        <v>エラー</v>
      </c>
    </row>
    <row r="6" spans="1:27" ht="15.75" customHeight="1" x14ac:dyDescent="0.15">
      <c r="A6" s="16"/>
      <c r="B6" s="16"/>
      <c r="C6" s="16"/>
      <c r="D6" s="16" t="s">
        <v>48</v>
      </c>
      <c r="E6" s="16"/>
      <c r="F6" s="16"/>
      <c r="G6" s="16" t="s">
        <v>54</v>
      </c>
      <c r="H6" s="22"/>
      <c r="I6" s="23" t="s">
        <v>50</v>
      </c>
      <c r="J6" s="23" t="s">
        <v>51</v>
      </c>
      <c r="K6" s="24" t="s">
        <v>45</v>
      </c>
      <c r="L6" s="16"/>
      <c r="M6" s="16"/>
      <c r="N6" s="16"/>
      <c r="O6" s="16">
        <v>2</v>
      </c>
      <c r="P6" s="9" t="str">
        <f ca="1">IF(C6&lt;&gt;"",IF(COUNTA(C$2:C6)=1,"&lt;GROUP ELEMENT=""GP"&amp;RIGHT("0"&amp;COUNTA(C$2:C6),2)&amp;""" NAME=""GP"&amp;RIGHT("0"&amp;COUNTA(C$2:C6),2)&amp;""" TITLE="""&amp;C6&amp;""" FORECOLOR=""#00000000"" BACKCOLOR=""#00C0C0C0"" FONTSIZE=""9"" OUTPUT=""0"" LEFT="""&amp;Q6&amp;""" TOP="""&amp;R6&amp;""" WIDTH="""&amp;S6&amp;""" HEIGHT="""&amp;T6&amp;""" OUTFORECOLOR=""#00000000""&gt;",IF(C6="終了","&lt;/GROUP&gt;&lt;COMMANDBUTTON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ELEMENT=""GP"&amp;RIGHT("0"&amp;TEXT(COUNTA(C$2:C6),"#"),2)&amp;""" NAME=""GP"&amp;RIGHT("0"&amp;COUNTA(C$2:C6),2)&amp;""" TITLE="""&amp;C6&amp;""" FORECOLOR=""#00000000"" BACKCOLOR=""#00C0C0C0"" FONTSIZE=""9"" OUTPUT=""0"" LEFT="""&amp;Q6&amp;""" TOP="""&amp;R6&amp;""" WIDTH="""&amp;S6&amp;""" HEIGHT="""&amp;T6&amp;""" OUTFORECOLOR=""#00000000""&gt;")),Y6)</f>
        <v>&lt;LABEL NAME="L-TB03" TITLE="受診日" FORECOLOR="#00000000" BACKCOLOR="#00C0C0C0" FONTNAME="ＭＳ ゴシック" FONTSIZE="9" OUTPUT="0" LEFT="4184" TOP="310"WIDTH="600" HEIGHT="280" &gt;&lt;TEXTBOX NAME="TB03" ELEMENT="受診日" FORECOLOR="#00080000" BACKCOLOR="#00FFFFFF" FONTNAME="ＭＳ ゴシック" FONTSIZE="9" DATATYPE="NUMERIC"DECIMALPLACES="0" IMEMODE="02" BEFORESTRING=" " AFTERSTRING="日" MAXVALUE="" MINVALUE="" SKIP="True" OUTPUT="2"  LEFT="4884" TOP="290" WIDTH="404" HEIGHT="280" TABINDEX="4" OUTFORECOLOR="#00000000" OUTBR="AFTER"&gt;&lt;LABEL NAME="LA-TB03" TITLE="日" FORECOLOR="#00000000" BACKCOLOR="#00C0C0C0" FONTNAME="ＭＳ ゴシック" FONTSIZE="9" OUTPUT="0" LEFT="5388" TOP="310" WIDTH="200" HEIGHT="280" &gt;</v>
      </c>
      <c r="Q6" s="14">
        <f t="shared" si="0"/>
        <v>4184</v>
      </c>
      <c r="R6" s="14">
        <f t="shared" ca="1" si="1"/>
        <v>290</v>
      </c>
      <c r="S6" s="14">
        <f t="shared" si="2"/>
        <v>1720</v>
      </c>
      <c r="T6" s="14">
        <f ca="1">IF(C6&lt;&gt;"",SUM(INDIRECT("V"&amp;ROW()):INDIRECT("V"&amp;X7))+400,MAX(190*(IFERROR(SEARCH("★",SUBSTITUTE(L6,"｜","★",1))&gt;0,0)+IFERROR(SEARCH("★",SUBSTITUTE(L6,"｜","★",2))&gt;0,0)+IFERROR(SEARCH("★",SUBSTITUTE(L6,"｜","★",3))&gt;0,0)+IFERROR(SEARCH("★",SUBSTITUTE(L6,"｜","★",4))&gt;0,0)+IFERROR(SEARCH("★",SUBSTITUTE(L6,"｜","★",5))&gt;0,0)+IFERROR(SEARCH("★",SUBSTITUTE(L6,"｜","★",6))&gt;0,0)+IFERROR(SEARCH("★",SUBSTITUTE(L6,"｜","★",7))&gt;0,0)+IFERROR(SEARCH("★",SUBSTITUTE(L6,"｜","★",8))&gt;0,0)+IFERROR(SEARCH("★",SUBSTITUTE(L6,"｜","★",9))&gt;0,0)+IFERROR(SEARCH("★",SUBSTITUTE(L6,"｜","★",10))&gt;0,0)+IFERROR(SEARCH("★",SUBSTITUTE(L6,"｜","★",11))&gt;0,0)+IFERROR(SEARCH("★",SUBSTITUTE(L6,"｜","★",12))&gt;0,0)+IFERROR(SEARCH("★",SUBSTITUTE(L6,"｜","★",13))&gt;0,0)+IFERROR(SEARCH("★",SUBSTITUTE(L6,"｜","★",14))&gt;0,0)+IFERROR(SEARCH("★",SUBSTITUTE(L6,"｜","★",15))&gt;0,0))+40,280))</f>
        <v>280</v>
      </c>
      <c r="U6" s="14">
        <f t="shared" ca="1" si="3"/>
        <v>280</v>
      </c>
      <c r="V6" s="14">
        <f t="shared" si="4"/>
        <v>0</v>
      </c>
      <c r="W6" s="14">
        <f t="shared" si="5"/>
        <v>3</v>
      </c>
      <c r="X6" s="14">
        <f t="shared" si="6"/>
        <v>17</v>
      </c>
      <c r="Y6" s="12" t="str">
        <f ca="1">IF(I6="普通入力","&lt;LABEL NAME=""L-TB"&amp;RIGHT("0"&amp;TEXT(COUNTIF(I$2:I6,"普通入力"),"#"),2)&amp;""" TITLE="""&amp;D6&amp;""" FORECOLOR=""#00000000"" BACKCOLOR=""#00C0C0C0"" FONTNAME=""ＭＳ ゴシック"" FONTSIZE=""9"" OUTPUT=""0"" LEFT="""&amp;Q6&amp;""" TOP="""&amp;R6+20&amp;"""WIDTH="""&amp;TEXT(LENB(D6)*100,"#")&amp;""" HEIGHT="""&amp;T6&amp;""" &gt;&lt;TEXTBOX NAME=""TB"&amp;RIGHT("0"&amp;TEXT(COUNTIF(I$2:I6,"普通入力"),"#"),2)&amp;""" ELEMENT="""&amp;D6&amp;""" FORECOLOR=""#00080000"" BACKCOLOR=""#00FFFFFF"" FONTNAME=""ＭＳ ゴシック"" FONTSIZE=""9"""&amp;IF(J6="文字列",""," DATATYPE=""NUMERIC""")&amp;"DECIMALPLACES="""&amp;IF(LEFT(J6,2)="小数",RIGHT(J6,1),0)&amp;""" IMEMODE="""&amp;IF(K6="全角","04","02")&amp;""" BEFORESTRING="""&amp;E6&amp;" "" AFTERSTRING="""&amp;G6&amp;""" MAXVALUE="""&amp;M6&amp;""" MINVALUE="""&amp;N6&amp;""" SKIP="""&amp;IF(H6="必須","False","True")&amp;""" OUTPUT=""2""  LEFT="""&amp;TEXT(Q6+100+LENB(D6)*100,"#")&amp;""" TOP="""&amp;R6&amp;""" WIDTH="""&amp;TEXT(220+O6*92,"#")&amp;""" HEIGHT="""&amp;T6&amp;""" TABINDEX="""&amp;TEXT(COUNTA(I$2:I6),"#")&amp;""" OUTFORECOLOR=""#00000000"" OUTBR=""AFTER""&gt;"&amp;IF(G6&lt;&gt;"","&lt;LABEL NAME=""LA-TB"&amp;RIGHT("0"&amp;TEXT(COUNTIF(I$2:I6,"普通入力"),"#"),2)&amp;""" TITLE="""&amp;G6&amp;""" FORECOLOR=""#00000000"" BACKCOLOR=""#00C0C0C0"" FONTNAME=""ＭＳ ゴシック"" FONTSIZE=""9"" OUTPUT=""0"" LEFT="""&amp;TEXT(Q6+100+LENB(D6)*100+O6*92+320,"#")&amp;""" TOP="""&amp;R6+20&amp;""" WIDTH="""&amp;TEXT(LENB(G6)*100,"#")&amp;""" HEIGHT="""&amp;T6&amp;""" &gt;",""),Z6)</f>
        <v>&lt;LABEL NAME="L-TB03" TITLE="受診日" FORECOLOR="#00000000" BACKCOLOR="#00C0C0C0" FONTNAME="ＭＳ ゴシック" FONTSIZE="9" OUTPUT="0" LEFT="4184" TOP="310"WIDTH="600" HEIGHT="280" &gt;&lt;TEXTBOX NAME="TB03" ELEMENT="受診日" FORECOLOR="#00080000" BACKCOLOR="#00FFFFFF" FONTNAME="ＭＳ ゴシック" FONTSIZE="9" DATATYPE="NUMERIC"DECIMALPLACES="0" IMEMODE="02" BEFORESTRING=" " AFTERSTRING="日" MAXVALUE="" MINVALUE="" SKIP="True" OUTPUT="2"  LEFT="4884" TOP="290" WIDTH="404" HEIGHT="280" TABINDEX="4" OUTFORECOLOR="#00000000" OUTBR="AFTER"&gt;&lt;LABEL NAME="LA-TB03" TITLE="日" FORECOLOR="#00000000" BACKCOLOR="#00C0C0C0" FONTNAME="ＭＳ ゴシック" FONTSIZE="9" OUTPUT="0" LEFT="5388" TOP="310" WIDTH="200" HEIGHT="280" &gt;</v>
      </c>
      <c r="Z6" s="12" t="str">
        <f>IF(OR(I6="複数選択",I6="択一"),"&lt;LABEL NAME=""L-LB"&amp;RIGHT("0"&amp;TEXT(COUNTIF(I$2:I6,"複数選択")+COUNTIF(I$2:I6,"択一"),"#"),2)&amp;""" TITLE="""&amp;D6&amp;""" FORECOLOR=""#00000000"" BACKCOLOR=""#00C0C0C0"" FONTNAME=""ＭＳ ゴシック"" FONTSIZE=""9"" OUTPUT=""0"" LEFT="""&amp;Q6&amp;""" TOP="""&amp;R6+20&amp;"""WIDTH="""&amp;TEXT(LENB(D6)*90,"#")&amp;""" HEIGHT="""&amp;T6&amp;""" &gt;&lt;LISTBOX NAME=""LB"&amp;RIGHT("0"&amp;TEXT(COUNTIF(I$2:I6,"複数選択")+COUNTIF(I$2:I6,"択一"),"#"),2)&amp;""" ELEMENT="""&amp;D6&amp;""" FORECOLOR=""#00080000"" BACKCOLOR=""#00FFFFFF"" FONTNAME=""ＭＳ ゴシック"" FONTSIZE=""9"""&amp;IF(J6="文字列",""," DATATYPE=""NUMERIC""")&amp;" IMEMODE="""&amp;IF(K6="全角","04","02")&amp;""" BEFORESTRING="""&amp;E6&amp;" "" AFTERSTRING="""&amp;G6&amp;""" MULTIPLE="""&amp;IF(I6="複数選択","True")&amp;""" MINVALUE="""&amp;N6&amp;""" SKIP="""&amp;IF(H6="必須","False","True")&amp;""" OUTPUT=""2""  LEFT="""&amp;TEXT(Q6+100+LENB(D6)*90,"#")&amp;""" TOP="""&amp;R6&amp;""" WIDTH="""&amp;TEXT(O6*92+120,"#")&amp;""" HEIGHT="""&amp;T6&amp;""" TABINDEX="""&amp;TEXT(COUNTA(I$2:I6),"#")&amp;""" OUTFORECOLOR=""#00000000"" OUTBR=""AFTER""&gt;&lt;LISTBOXOPTION TITLE="""&amp;LEFT(L6,SEARCH("｜",L6)-1)&amp;""" SELECTED=""True"" VALUE="""&amp;LEFT(L6,SEARCH("｜",L6)-1)&amp;"""&gt;"&amp;IFERROR("&lt;LISTBOXOPTION TITLE="""&amp;
MID(L6,SEARCH("★",SUBSTITUTE(L6,"｜","★",1))+1,SEARCH("★",SUBSTITUTE(L6,"｜","★",2))-SEARCH("★",SUBSTITUTE(L6,"｜","★",1))-1)&amp;""" VALUE="""&amp;MID(L6,SEARCH("★",SUBSTITUTE(L6,"｜","★",1))+1,SEARCH("★",SUBSTITUTE(L6,"｜","★",2))-SEARCH("★",SUBSTITUTE(L6,"｜","★",1))-1)&amp;"""&gt;","")&amp;
IFERROR("&lt;LISTBOXOPTION TITLE="""&amp;MID(L6,
SEARCH("★",SUBSTITUTE(L6,"｜","★",2))+1,SEARCH("★",SUBSTITUTE(L6,"｜","★",3))-SEARCH("★",SUBSTITUTE(L6,"｜","★",2))-1)&amp;""" VALUE="""&amp;MID(L6,SEARCH("★",SUBSTITUTE(L6,"｜","★",2))+1,SEARCH("★",SUBSTITUTE(L6,"｜","★",3))-SEARCH("★",SUBSTITUTE(L6,"｜","★",2))-1)&amp;"""&gt;","")&amp;IFERROR("&lt;LISTBOXOPTION TITLE="""&amp;MID(L6,SEARCH("★",SUBSTITUTE(L6,"｜","★",3))+1,SEARCH("★",SUBSTITUTE(L6,"｜","★",4))-SEARCH("★",SUBSTITUTE(L6,"｜","★",3))-1)&amp;""" VALUE="""&amp;MID(L6,SEARCH("★",SUBSTITUTE(L6,"｜","★",3))+1,SEARCH("★",SUBSTITUTE(L6,"｜","★",4))-SEARCH("★",SUBSTITUTE(L6,"｜","★",3))-1)&amp;"""&gt;","")&amp;IFERROR("&lt;LISTBOXOPTION TITLE="""&amp;MID(L6,SEARCH("★",SUBSTITUTE(L6,"｜","★",4))+1,SEARCH("★",SUBSTITUTE(L6,"｜","★",5))-SEARCH("★",SUBSTITUTE(L6,"｜","★",4))-1)&amp;""" VALUE="""&amp;MID(L6,SEARCH("★",SUBSTITUTE(L6,"｜","★",4))+1,SEARCH("★",SUBSTITUTE(L6,"｜","★",5))-SEARCH("★",SUBSTITUTE(L6,"｜","★",4))-1
)&amp;"""&gt;","")&amp;
IFERROR("&lt;LISTBOXOPTION TITLE="""&amp;MID(L6,SEARCH("★",SUBSTITUTE(L6,"｜","★",5))+1,SEARCH("★",SUBSTITUTE(L6,"｜","★",6))-SEARCH("★",SUBSTITUTE(L6,"｜","★",5))-1)&amp;""" VALUE="""&amp;MID(L6,SEARCH("★",SUBSTITUTE(L6,"｜","★",5))+1,SEARCH("★",SUBSTITUTE(L6,"｜","★",6))-SEARCH("★",SUBSTITUTE(L6,"｜","★",5))-1
)&amp;"""&gt;","")&amp;IFERROR("&lt;LISTBOXOPTION TITLE="""&amp;MID(L6,SEARCH("★",SUBSTITUTE(L6,"｜","★",6))+1,SEARCH("★",SUBSTITUTE(L6,"｜","★",7))-SEARCH("★",SUBSTITUTE(L6,"｜","★",6))-1)&amp;""" VALUE="""&amp;MID(L6,SEARCH("★",SUBSTITUTE(L6,"｜","★",6))+1,SEARCH("★",SUBSTITUTE(L6,"｜","★",7))-SEARCH("★",SUBSTITUTE(L6,"｜","★",6))-1
)&amp;"""&gt;","")&amp;IFERROR("&lt;LISTBOXOPTION TITLE="""&amp;MID(L6,SEARCH("★",SUBSTITUTE(L6,"｜","★",7))+1,SEARCH("★",SUBSTITUTE(L6,"｜","★",8))-SEARCH("★",SUBSTITUTE(L6,"｜","★",7))-1)&amp;""" VALUE="""&amp;MID(L6,SEARCH("★",SUBSTITUTE(L6,"｜","★",7))+1,SEARCH("★",SUBSTITUTE(L6,"｜","★",8))-SEARCH("★",SUBSTITUTE(L6,"｜","★",7))-1
)&amp;"""&gt;","")&amp;IFERROR("&lt;LISTBOXOPTION TITLE="""&amp;MID(L6,SEARCH("★",SUBSTITUTE(L6,"｜","★",8))+1,SEARCH("★",SUBSTITUTE(L6,"｜","★",9))-SEARCH("★",SUBSTITUTE(L6,"｜","★",8))-1)&amp;""" VALUE="""&amp;MID(L6,SEARCH("★",SUBSTITUTE(L6,"｜","★",8))+1,SEARCH("★",SUBSTITUTE(L6,"｜","★",9))-SEARCH("★",SUBSTITUTE(L6,"｜","★",8))-1
)&amp;"""&gt;","")&amp;IFERROR("&lt;LISTBOXOPTION TITLE="""&amp;MID(L6,SEARCH("★",SUBSTITUTE(L6,"｜","★",9))+1,SEARCH("★",SUBSTITUTE(L6,"｜","★",10))-SEARCH("★",SUBSTITUTE(L6,"｜","★",9))-1)&amp;""" VALUE="""&amp;MID(L6,SEARCH("★",SUBSTITUTE(L6,"｜","★",9))+1,SEARCH("★",SUBSTITUTE(L6,"｜","★",10))-SEARCH("★",SUBSTITUTE(L6,"｜","★",9))-1
)&amp;"""&gt;","")&amp;IFERROR("&lt;LISTBOXOPTION TITLE="""&amp;MID(L6,SEARCH("★",SUBSTITUTE(L6,"｜","★",10))+1,SEARCH("★",SUBSTITUTE(L6,"｜","★",11))-SEARCH("★",SUBSTITUTE(L6,"｜","★",10))-1)&amp;""" VALUE="""&amp;MID(L6,SEARCH("★",SUBSTITUTE(L6,"｜","★",10))+1,SEARCH("★",SUBSTITUTE(L6,"｜","★",11))-SEARCH("★",SUBSTITUTE(L6,"｜","★",10))-1
)&amp;"""&gt;","")&amp;IFERROR("&lt;LISTBOXOPTION TITLE="""&amp;MID(L6,SEARCH("★",SUBSTITUTE(L6,"｜","★",11))+1,SEARCH("★",SUBSTITUTE(L6,"｜","★",12))-SEARCH("★",SUBSTITUTE(L6,"｜","★",11))-1)&amp;""" VALUE="""&amp;MID(L6,SEARCH("★",SUBSTITUTE(L6,"｜","★",11))+1,SEARCH("★",SUBSTITUTE(L6,"｜","★",12))-SEARCH("★",SUBSTITUTE(L6,"｜","★",11))-1
)&amp;"""&gt;","")&amp;IFERROR("&lt;LISTBOXOPTION TITLE="""&amp;MID(L6,SEARCH("★",SUBSTITUTE(L6,"｜","★",12))+1,SEARCH("★",SUBSTITUTE(L6,"｜","★",13))-SEARCH("★",SUBSTITUTE(L6,"｜","★",12))-1)&amp;""" VALUE="""&amp;MID(L6,SEARCH("★",SUBSTITUTE(L6,"｜","★",12))+1,SEARCH("★",SUBSTITUTE(L6,"｜","★",13))-SEARCH("★",SUBSTITUTE(L6,"｜","★",12))-1
)&amp;"""&gt;","")&amp;IFERROR("&lt;LISTBOXOPTION TITLE="""&amp;MID(L6,SEARCH("★",SUBSTITUTE(L6,"｜","★",13))+1,SEARCH("★",SUBSTITUTE(L6,"｜","★",14))-SEARCH("★",SUBSTITUTE(L6,"｜","★",13))-1)&amp;""" VALUE="""&amp;MID(L6,SEARCH("★",SUBSTITUTE(L6,"｜","★",13))+1,SEARCH("★",SUBSTITUTE(L6,"｜","★",14))-SEARCH("★",SUBSTITUTE(L6,"｜","★",13))-1
)&amp;"""&gt;","")&amp;IFERROR("&lt;LISTBOXOPTION TITLE="""&amp;MID(L6,SEARCH("★",SUBSTITUTE(L6,"｜","★",14))+1,SEARCH("★",SUBSTITUTE(L6,"｜","★",15))-SEARCH("★",SUBSTITUTE(L6,"｜","★",14))-1)&amp;""" VALUE="""&amp;MID(L6,SEARCH("★",SUBSTITUTE(L6,"｜","★",14))+1,SEARCH("★",SUBSTITUTE(L6,"｜","★",15))-SEARCH("★",SUBSTITUTE(L6,"｜","★",14))-1
)&amp;"""&gt;","")&amp;IFERROR("&lt;LISTBOXOPTION TITLE="""&amp;MID(L6,SEARCH("★",SUBSTITUTE(L6,"｜","★",15))+1,SEARCH("★",SUBSTITUTE(L6,"｜","★",16))-SEARCH("★",SUBSTITUTE(L6,"｜","★",15))-1)&amp;""" VALUE="""&amp;MID(L6,SEARCH("★",SUBSTITUTE(L6,"｜","★",15))+1,SEARCH("★",SUBSTITUTE(L6,"｜","★",16))-SEARCH("★",SUBSTITUTE(L6,"｜","★",15))-1
)&amp;"""&gt;","")&amp;IFERROR("&lt;LISTBOXOPTION TITLE="""&amp;MID(L6,SEARCH("★",SUBSTITUTE(L6,"｜","★",16))+1,SEARCH("★",SUBSTITUTE(L6,"｜","★",17))-SEARCH("★",SUBSTITUTE(L6,"｜","★",16))-1)&amp;""" VALUE="""&amp;MID(L6,SEARCH("★",SUBSTITUTE(L6,"｜","★",16))+1,SEARCH("★",SUBSTITUTE(L6,"｜","★",16))-SEARCH("★",SUBSTITUTE(L6,"｜","★",16))-1
)&amp;"""&gt;","")&amp;"&lt;/LISTBOX&gt;"&amp;IF(G6&lt;&gt;"","&lt;LABEL NAME=""LA-LB"&amp;RIGHT("0"&amp;TEXT(COUNTIF(I$2:I6,"複数選択")+COUNTIF(I$2:I6,"択一"),"#"),2)&amp;""" TITLE="""&amp;G6&amp;""" FORECOLOR=""#00000000"" BACKCOLOR=""#00C0C0C0"" FONTNAME=""ＭＳ ゴシック"" FONTSIZE=""9"" OUTPUT=""0"" LEFT="""&amp;TEXT(Q6+100+LENB(D6)*90+O6*110+100,"#")&amp;""" TOP="""&amp;R6+20&amp;""" WIDTH="""&amp;TEXT(LEN(G6)*400,"#")&amp;""" HEIGHT="""&amp;T6&amp;""" &gt;",""),AA6)</f>
        <v>エラー</v>
      </c>
      <c r="AA6" s="12" t="str">
        <f>IF(I6="文字表示","&lt;LABEL NAME=""LL"&amp;RIGHT("0"&amp;TEXT(COUNTIF(I$2:I6,"文字表示"),"#"),2)&amp;""" TITLE="""&amp;F6&amp;""" FORECOLOR=""#00000000"" BACKCOLOR=""#00C0C0C0"" FONTNAME=""ＭＳ ゴシック"" FONTSIZE=""9"" OUTPUT=""0"" LEFT="""&amp;Q6&amp;""" TOP="""&amp;R6+20&amp;"""WIDTH="""&amp;TEXT(LENB(F6)*92,"#")&amp;""" HEIGHT="""&amp;T6&amp;""" &gt;","エラー")</f>
        <v>エラー</v>
      </c>
    </row>
    <row r="7" spans="1:27" ht="15.75" customHeight="1" x14ac:dyDescent="0.15">
      <c r="A7" s="16"/>
      <c r="B7" s="16"/>
      <c r="C7" s="16"/>
      <c r="D7" s="16" t="s">
        <v>55</v>
      </c>
      <c r="E7" s="16" t="s">
        <v>55</v>
      </c>
      <c r="F7" s="16"/>
      <c r="G7" s="16"/>
      <c r="H7" s="22"/>
      <c r="I7" s="23" t="s">
        <v>50</v>
      </c>
      <c r="J7" s="23" t="s">
        <v>56</v>
      </c>
      <c r="K7" s="24" t="s">
        <v>57</v>
      </c>
      <c r="L7" s="16"/>
      <c r="M7" s="16"/>
      <c r="N7" s="16"/>
      <c r="O7" s="16">
        <v>64</v>
      </c>
      <c r="P7" s="9" t="str">
        <f ca="1">IF(C7&lt;&gt;"",IF(COUNTA(C$2:C7)=1,"&lt;GROUP ELEMENT=""GP"&amp;RIGHT("0"&amp;COUNTA(C$2:C7),2)&amp;""" NAME=""GP"&amp;RIGHT("0"&amp;COUNTA(C$2:C7),2)&amp;""" TITLE="""&amp;C7&amp;""" FORECOLOR=""#00000000"" BACKCOLOR=""#00C0C0C0"" FONTSIZE=""9"" OUTPUT=""0"" LEFT="""&amp;Q7&amp;""" TOP="""&amp;R7&amp;""" WIDTH="""&amp;S7&amp;""" HEIGHT="""&amp;T7&amp;""" OUTFORECOLOR=""#00000000""&gt;",IF(C7="終了","&lt;/GROUP&gt;&lt;COMMANDBUTTON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ELEMENT=""GP"&amp;RIGHT("0"&amp;TEXT(COUNTA(C$2:C7),"#"),2)&amp;""" NAME=""GP"&amp;RIGHT("0"&amp;COUNTA(C$2:C7),2)&amp;""" TITLE="""&amp;C7&amp;""" FORECOLOR=""#00000000"" BACKCOLOR=""#00C0C0C0"" FONTSIZE=""9"" OUTPUT=""0"" LEFT="""&amp;Q7&amp;""" TOP="""&amp;R7&amp;""" WIDTH="""&amp;S7&amp;""" HEIGHT="""&amp;T7&amp;""" OUTFORECOLOR=""#00000000""&gt;")),Y7)</f>
        <v>&lt;LABEL NAME="L-TB04" TITLE="受診理由" FORECOLOR="#00000000" BACKCOLOR="#00C0C0C0" FONTNAME="ＭＳ ゴシック" FONTSIZE="9" OUTPUT="0" LEFT="6154" TOP="310"WIDTH="800" HEIGHT="280" &gt;&lt;TEXTBOX NAME="TB04" ELEMENT="受診理由" FORECOLOR="#00080000" BACKCOLOR="#00FFFFFF" FONTNAME="ＭＳ ゴシック" FONTSIZE="9"DECIMALPLACES="0" IMEMODE="04" BEFORESTRING="受診理由 " AFTERSTRING="" MAXVALUE="" MINVALUE="" SKIP="True" OUTPUT="2"  LEFT="7054" TOP="290" WIDTH="6108" HEIGHT="280" TABINDEX="5" OUTFORECOLOR="#00000000" OUTBR="AFTER"&gt;</v>
      </c>
      <c r="Q7" s="14">
        <f t="shared" si="0"/>
        <v>6154</v>
      </c>
      <c r="R7" s="14">
        <f t="shared" ca="1" si="1"/>
        <v>290</v>
      </c>
      <c r="S7" s="14">
        <f t="shared" si="2"/>
        <v>7424</v>
      </c>
      <c r="T7" s="14">
        <f ca="1">IF(C7&lt;&gt;"",SUM(INDIRECT("V"&amp;ROW()):INDIRECT("V"&amp;X8))+400,MAX(190*(IFERROR(SEARCH("★",SUBSTITUTE(L7,"｜","★",1))&gt;0,0)+IFERROR(SEARCH("★",SUBSTITUTE(L7,"｜","★",2))&gt;0,0)+IFERROR(SEARCH("★",SUBSTITUTE(L7,"｜","★",3))&gt;0,0)+IFERROR(SEARCH("★",SUBSTITUTE(L7,"｜","★",4))&gt;0,0)+IFERROR(SEARCH("★",SUBSTITUTE(L7,"｜","★",5))&gt;0,0)+IFERROR(SEARCH("★",SUBSTITUTE(L7,"｜","★",6))&gt;0,0)+IFERROR(SEARCH("★",SUBSTITUTE(L7,"｜","★",7))&gt;0,0)+IFERROR(SEARCH("★",SUBSTITUTE(L7,"｜","★",8))&gt;0,0)+IFERROR(SEARCH("★",SUBSTITUTE(L7,"｜","★",9))&gt;0,0)+IFERROR(SEARCH("★",SUBSTITUTE(L7,"｜","★",10))&gt;0,0)+IFERROR(SEARCH("★",SUBSTITUTE(L7,"｜","★",11))&gt;0,0)+IFERROR(SEARCH("★",SUBSTITUTE(L7,"｜","★",12))&gt;0,0)+IFERROR(SEARCH("★",SUBSTITUTE(L7,"｜","★",13))&gt;0,0)+IFERROR(SEARCH("★",SUBSTITUTE(L7,"｜","★",14))&gt;0,0)+IFERROR(SEARCH("★",SUBSTITUTE(L7,"｜","★",15))&gt;0,0))+40,280))</f>
        <v>280</v>
      </c>
      <c r="U7" s="14">
        <f t="shared" ca="1" si="3"/>
        <v>280</v>
      </c>
      <c r="V7" s="14">
        <f t="shared" si="4"/>
        <v>0</v>
      </c>
      <c r="W7" s="14">
        <f t="shared" si="5"/>
        <v>3</v>
      </c>
      <c r="X7" s="14">
        <f t="shared" si="6"/>
        <v>17</v>
      </c>
      <c r="Y7" s="12" t="str">
        <f ca="1">IF(I7="普通入力","&lt;LABEL NAME=""L-TB"&amp;RIGHT("0"&amp;TEXT(COUNTIF(I$2:I7,"普通入力"),"#"),2)&amp;""" TITLE="""&amp;D7&amp;""" FORECOLOR=""#00000000"" BACKCOLOR=""#00C0C0C0"" FONTNAME=""ＭＳ ゴシック"" FONTSIZE=""9"" OUTPUT=""0"" LEFT="""&amp;Q7&amp;""" TOP="""&amp;R7+20&amp;"""WIDTH="""&amp;TEXT(LENB(D7)*100,"#")&amp;""" HEIGHT="""&amp;T7&amp;""" &gt;&lt;TEXTBOX NAME=""TB"&amp;RIGHT("0"&amp;TEXT(COUNTIF(I$2:I7,"普通入力"),"#"),2)&amp;""" ELEMENT="""&amp;D7&amp;""" FORECOLOR=""#00080000"" BACKCOLOR=""#00FFFFFF"" FONTNAME=""ＭＳ ゴシック"" FONTSIZE=""9"""&amp;IF(J7="文字列",""," DATATYPE=""NUMERIC""")&amp;"DECIMALPLACES="""&amp;IF(LEFT(J7,2)="小数",RIGHT(J7,1),0)&amp;""" IMEMODE="""&amp;IF(K7="全角","04","02")&amp;""" BEFORESTRING="""&amp;E7&amp;" "" AFTERSTRING="""&amp;G7&amp;""" MAXVALUE="""&amp;M7&amp;""" MINVALUE="""&amp;N7&amp;""" SKIP="""&amp;IF(H7="必須","False","True")&amp;""" OUTPUT=""2""  LEFT="""&amp;TEXT(Q7+100+LENB(D7)*100,"#")&amp;""" TOP="""&amp;R7&amp;""" WIDTH="""&amp;TEXT(220+O7*92,"#")&amp;""" HEIGHT="""&amp;T7&amp;""" TABINDEX="""&amp;TEXT(COUNTA(I$2:I7),"#")&amp;""" OUTFORECOLOR=""#00000000"" OUTBR=""AFTER""&gt;"&amp;IF(G7&lt;&gt;"","&lt;LABEL NAME=""LA-TB"&amp;RIGHT("0"&amp;TEXT(COUNTIF(I$2:I7,"普通入力"),"#"),2)&amp;""" TITLE="""&amp;G7&amp;""" FORECOLOR=""#00000000"" BACKCOLOR=""#00C0C0C0"" FONTNAME=""ＭＳ ゴシック"" FONTSIZE=""9"" OUTPUT=""0"" LEFT="""&amp;TEXT(Q7+100+LENB(D7)*100+O7*92+320,"#")&amp;""" TOP="""&amp;R7+20&amp;""" WIDTH="""&amp;TEXT(LENB(G7)*100,"#")&amp;""" HEIGHT="""&amp;T7&amp;""" &gt;",""),Z7)</f>
        <v>&lt;LABEL NAME="L-TB04" TITLE="受診理由" FORECOLOR="#00000000" BACKCOLOR="#00C0C0C0" FONTNAME="ＭＳ ゴシック" FONTSIZE="9" OUTPUT="0" LEFT="6154" TOP="310"WIDTH="800" HEIGHT="280" &gt;&lt;TEXTBOX NAME="TB04" ELEMENT="受診理由" FORECOLOR="#00080000" BACKCOLOR="#00FFFFFF" FONTNAME="ＭＳ ゴシック" FONTSIZE="9"DECIMALPLACES="0" IMEMODE="04" BEFORESTRING="受診理由 " AFTERSTRING="" MAXVALUE="" MINVALUE="" SKIP="True" OUTPUT="2"  LEFT="7054" TOP="290" WIDTH="6108" HEIGHT="280" TABINDEX="5" OUTFORECOLOR="#00000000" OUTBR="AFTER"&gt;</v>
      </c>
      <c r="Z7" s="12" t="str">
        <f>IF(OR(I7="複数選択",I7="択一"),"&lt;LABEL NAME=""L-LB"&amp;RIGHT("0"&amp;TEXT(COUNTIF(I$2:I7,"複数選択")+COUNTIF(I$2:I7,"択一"),"#"),2)&amp;""" TITLE="""&amp;D7&amp;""" FORECOLOR=""#00000000"" BACKCOLOR=""#00C0C0C0"" FONTNAME=""ＭＳ ゴシック"" FONTSIZE=""9"" OUTPUT=""0"" LEFT="""&amp;Q7&amp;""" TOP="""&amp;R7+20&amp;"""WIDTH="""&amp;TEXT(LENB(D7)*90,"#")&amp;""" HEIGHT="""&amp;T7&amp;""" &gt;&lt;LISTBOX NAME=""LB"&amp;RIGHT("0"&amp;TEXT(COUNTIF(I$2:I7,"複数選択")+COUNTIF(I$2:I7,"択一"),"#"),2)&amp;""" ELEMENT="""&amp;D7&amp;""" FORECOLOR=""#00080000"" BACKCOLOR=""#00FFFFFF"" FONTNAME=""ＭＳ ゴシック"" FONTSIZE=""9"""&amp;IF(J7="文字列",""," DATATYPE=""NUMERIC""")&amp;" IMEMODE="""&amp;IF(K7="全角","04","02")&amp;""" BEFORESTRING="""&amp;E7&amp;" "" AFTERSTRING="""&amp;G7&amp;""" MULTIPLE="""&amp;IF(I7="複数選択","True")&amp;""" MINVALUE="""&amp;N7&amp;""" SKIP="""&amp;IF(H7="必須","False","True")&amp;""" OUTPUT=""2""  LEFT="""&amp;TEXT(Q7+100+LENB(D7)*90,"#")&amp;""" TOP="""&amp;R7&amp;""" WIDTH="""&amp;TEXT(O7*92+120,"#")&amp;""" HEIGHT="""&amp;T7&amp;""" TABINDEX="""&amp;TEXT(COUNTA(I$2:I7),"#")&amp;""" OUTFORECOLOR=""#00000000"" OUTBR=""AFTER""&gt;&lt;LISTBOXOPTION TITLE="""&amp;LEFT(L7,SEARCH("｜",L7)-1)&amp;""" SELECTED=""True"" VALUE="""&amp;LEFT(L7,SEARCH("｜",L7)-1)&amp;"""&gt;"&amp;IFERROR("&lt;LISTBOXOPTION TITLE="""&amp;
MID(L7,SEARCH("★",SUBSTITUTE(L7,"｜","★",1))+1,SEARCH("★",SUBSTITUTE(L7,"｜","★",2))-SEARCH("★",SUBSTITUTE(L7,"｜","★",1))-1)&amp;""" VALUE="""&amp;MID(L7,SEARCH("★",SUBSTITUTE(L7,"｜","★",1))+1,SEARCH("★",SUBSTITUTE(L7,"｜","★",2))-SEARCH("★",SUBSTITUTE(L7,"｜","★",1))-1)&amp;"""&gt;","")&amp;
IFERROR("&lt;LISTBOXOPTION TITLE="""&amp;MID(L7,
SEARCH("★",SUBSTITUTE(L7,"｜","★",2))+1,SEARCH("★",SUBSTITUTE(L7,"｜","★",3))-SEARCH("★",SUBSTITUTE(L7,"｜","★",2))-1)&amp;""" VALUE="""&amp;MID(L7,SEARCH("★",SUBSTITUTE(L7,"｜","★",2))+1,SEARCH("★",SUBSTITUTE(L7,"｜","★",3))-SEARCH("★",SUBSTITUTE(L7,"｜","★",2))-1)&amp;"""&gt;","")&amp;IFERROR("&lt;LISTBOXOPTION TITLE="""&amp;MID(L7,SEARCH("★",SUBSTITUTE(L7,"｜","★",3))+1,SEARCH("★",SUBSTITUTE(L7,"｜","★",4))-SEARCH("★",SUBSTITUTE(L7,"｜","★",3))-1)&amp;""" VALUE="""&amp;MID(L7,SEARCH("★",SUBSTITUTE(L7,"｜","★",3))+1,SEARCH("★",SUBSTITUTE(L7,"｜","★",4))-SEARCH("★",SUBSTITUTE(L7,"｜","★",3))-1)&amp;"""&gt;","")&amp;IFERROR("&lt;LISTBOXOPTION TITLE="""&amp;MID(L7,SEARCH("★",SUBSTITUTE(L7,"｜","★",4))+1,SEARCH("★",SUBSTITUTE(L7,"｜","★",5))-SEARCH("★",SUBSTITUTE(L7,"｜","★",4))-1)&amp;""" VALUE="""&amp;MID(L7,SEARCH("★",SUBSTITUTE(L7,"｜","★",4))+1,SEARCH("★",SUBSTITUTE(L7,"｜","★",5))-SEARCH("★",SUBSTITUTE(L7,"｜","★",4))-1
)&amp;"""&gt;","")&amp;
IFERROR("&lt;LISTBOXOPTION TITLE="""&amp;MID(L7,SEARCH("★",SUBSTITUTE(L7,"｜","★",5))+1,SEARCH("★",SUBSTITUTE(L7,"｜","★",6))-SEARCH("★",SUBSTITUTE(L7,"｜","★",5))-1)&amp;""" VALUE="""&amp;MID(L7,SEARCH("★",SUBSTITUTE(L7,"｜","★",5))+1,SEARCH("★",SUBSTITUTE(L7,"｜","★",6))-SEARCH("★",SUBSTITUTE(L7,"｜","★",5))-1
)&amp;"""&gt;","")&amp;IFERROR("&lt;LISTBOXOPTION TITLE="""&amp;MID(L7,SEARCH("★",SUBSTITUTE(L7,"｜","★",6))+1,SEARCH("★",SUBSTITUTE(L7,"｜","★",7))-SEARCH("★",SUBSTITUTE(L7,"｜","★",6))-1)&amp;""" VALUE="""&amp;MID(L7,SEARCH("★",SUBSTITUTE(L7,"｜","★",6))+1,SEARCH("★",SUBSTITUTE(L7,"｜","★",7))-SEARCH("★",SUBSTITUTE(L7,"｜","★",6))-1
)&amp;"""&gt;","")&amp;IFERROR("&lt;LISTBOXOPTION TITLE="""&amp;MID(L7,SEARCH("★",SUBSTITUTE(L7,"｜","★",7))+1,SEARCH("★",SUBSTITUTE(L7,"｜","★",8))-SEARCH("★",SUBSTITUTE(L7,"｜","★",7))-1)&amp;""" VALUE="""&amp;MID(L7,SEARCH("★",SUBSTITUTE(L7,"｜","★",7))+1,SEARCH("★",SUBSTITUTE(L7,"｜","★",8))-SEARCH("★",SUBSTITUTE(L7,"｜","★",7))-1
)&amp;"""&gt;","")&amp;IFERROR("&lt;LISTBOXOPTION TITLE="""&amp;MID(L7,SEARCH("★",SUBSTITUTE(L7,"｜","★",8))+1,SEARCH("★",SUBSTITUTE(L7,"｜","★",9))-SEARCH("★",SUBSTITUTE(L7,"｜","★",8))-1)&amp;""" VALUE="""&amp;MID(L7,SEARCH("★",SUBSTITUTE(L7,"｜","★",8))+1,SEARCH("★",SUBSTITUTE(L7,"｜","★",9))-SEARCH("★",SUBSTITUTE(L7,"｜","★",8))-1
)&amp;"""&gt;","")&amp;IFERROR("&lt;LISTBOXOPTION TITLE="""&amp;MID(L7,SEARCH("★",SUBSTITUTE(L7,"｜","★",9))+1,SEARCH("★",SUBSTITUTE(L7,"｜","★",10))-SEARCH("★",SUBSTITUTE(L7,"｜","★",9))-1)&amp;""" VALUE="""&amp;MID(L7,SEARCH("★",SUBSTITUTE(L7,"｜","★",9))+1,SEARCH("★",SUBSTITUTE(L7,"｜","★",10))-SEARCH("★",SUBSTITUTE(L7,"｜","★",9))-1
)&amp;"""&gt;","")&amp;IFERROR("&lt;LISTBOXOPTION TITLE="""&amp;MID(L7,SEARCH("★",SUBSTITUTE(L7,"｜","★",10))+1,SEARCH("★",SUBSTITUTE(L7,"｜","★",11))-SEARCH("★",SUBSTITUTE(L7,"｜","★",10))-1)&amp;""" VALUE="""&amp;MID(L7,SEARCH("★",SUBSTITUTE(L7,"｜","★",10))+1,SEARCH("★",SUBSTITUTE(L7,"｜","★",11))-SEARCH("★",SUBSTITUTE(L7,"｜","★",10))-1
)&amp;"""&gt;","")&amp;IFERROR("&lt;LISTBOXOPTION TITLE="""&amp;MID(L7,SEARCH("★",SUBSTITUTE(L7,"｜","★",11))+1,SEARCH("★",SUBSTITUTE(L7,"｜","★",12))-SEARCH("★",SUBSTITUTE(L7,"｜","★",11))-1)&amp;""" VALUE="""&amp;MID(L7,SEARCH("★",SUBSTITUTE(L7,"｜","★",11))+1,SEARCH("★",SUBSTITUTE(L7,"｜","★",12))-SEARCH("★",SUBSTITUTE(L7,"｜","★",11))-1
)&amp;"""&gt;","")&amp;IFERROR("&lt;LISTBOXOPTION TITLE="""&amp;MID(L7,SEARCH("★",SUBSTITUTE(L7,"｜","★",12))+1,SEARCH("★",SUBSTITUTE(L7,"｜","★",13))-SEARCH("★",SUBSTITUTE(L7,"｜","★",12))-1)&amp;""" VALUE="""&amp;MID(L7,SEARCH("★",SUBSTITUTE(L7,"｜","★",12))+1,SEARCH("★",SUBSTITUTE(L7,"｜","★",13))-SEARCH("★",SUBSTITUTE(L7,"｜","★",12))-1
)&amp;"""&gt;","")&amp;IFERROR("&lt;LISTBOXOPTION TITLE="""&amp;MID(L7,SEARCH("★",SUBSTITUTE(L7,"｜","★",13))+1,SEARCH("★",SUBSTITUTE(L7,"｜","★",14))-SEARCH("★",SUBSTITUTE(L7,"｜","★",13))-1)&amp;""" VALUE="""&amp;MID(L7,SEARCH("★",SUBSTITUTE(L7,"｜","★",13))+1,SEARCH("★",SUBSTITUTE(L7,"｜","★",14))-SEARCH("★",SUBSTITUTE(L7,"｜","★",13))-1
)&amp;"""&gt;","")&amp;IFERROR("&lt;LISTBOXOPTION TITLE="""&amp;MID(L7,SEARCH("★",SUBSTITUTE(L7,"｜","★",14))+1,SEARCH("★",SUBSTITUTE(L7,"｜","★",15))-SEARCH("★",SUBSTITUTE(L7,"｜","★",14))-1)&amp;""" VALUE="""&amp;MID(L7,SEARCH("★",SUBSTITUTE(L7,"｜","★",14))+1,SEARCH("★",SUBSTITUTE(L7,"｜","★",15))-SEARCH("★",SUBSTITUTE(L7,"｜","★",14))-1
)&amp;"""&gt;","")&amp;IFERROR("&lt;LISTBOXOPTION TITLE="""&amp;MID(L7,SEARCH("★",SUBSTITUTE(L7,"｜","★",15))+1,SEARCH("★",SUBSTITUTE(L7,"｜","★",16))-SEARCH("★",SUBSTITUTE(L7,"｜","★",15))-1)&amp;""" VALUE="""&amp;MID(L7,SEARCH("★",SUBSTITUTE(L7,"｜","★",15))+1,SEARCH("★",SUBSTITUTE(L7,"｜","★",16))-SEARCH("★",SUBSTITUTE(L7,"｜","★",15))-1
)&amp;"""&gt;","")&amp;IFERROR("&lt;LISTBOXOPTION TITLE="""&amp;MID(L7,SEARCH("★",SUBSTITUTE(L7,"｜","★",16))+1,SEARCH("★",SUBSTITUTE(L7,"｜","★",17))-SEARCH("★",SUBSTITUTE(L7,"｜","★",16))-1)&amp;""" VALUE="""&amp;MID(L7,SEARCH("★",SUBSTITUTE(L7,"｜","★",16))+1,SEARCH("★",SUBSTITUTE(L7,"｜","★",16))-SEARCH("★",SUBSTITUTE(L7,"｜","★",16))-1
)&amp;"""&gt;","")&amp;"&lt;/LISTBOX&gt;"&amp;IF(G7&lt;&gt;"","&lt;LABEL NAME=""LA-LB"&amp;RIGHT("0"&amp;TEXT(COUNTIF(I$2:I7,"複数選択")+COUNTIF(I$2:I7,"択一"),"#"),2)&amp;""" TITLE="""&amp;G7&amp;""" FORECOLOR=""#00000000"" BACKCOLOR=""#00C0C0C0"" FONTNAME=""ＭＳ ゴシック"" FONTSIZE=""9"" OUTPUT=""0"" LEFT="""&amp;TEXT(Q7+100+LENB(D7)*90+O7*110+100,"#")&amp;""" TOP="""&amp;R7+20&amp;""" WIDTH="""&amp;TEXT(LEN(G7)*400,"#")&amp;""" HEIGHT="""&amp;T7&amp;""" &gt;",""),AA7)</f>
        <v>エラー</v>
      </c>
      <c r="AA7" s="12" t="str">
        <f>IF(I7="文字表示","&lt;LABEL NAME=""LL"&amp;RIGHT("0"&amp;TEXT(COUNTIF(I$2:I7,"文字表示"),"#"),2)&amp;""" TITLE="""&amp;F7&amp;""" FORECOLOR=""#00000000"" BACKCOLOR=""#00C0C0C0"" FONTNAME=""ＭＳ ゴシック"" FONTSIZE=""9"" OUTPUT=""0"" LEFT="""&amp;Q7&amp;""" TOP="""&amp;R7+20&amp;"""WIDTH="""&amp;TEXT(LENB(F7)*92,"#")&amp;""" HEIGHT="""&amp;T7&amp;""" &gt;","エラー")</f>
        <v>エラー</v>
      </c>
    </row>
    <row r="8" spans="1:27" ht="15.75" customHeight="1" x14ac:dyDescent="0.15">
      <c r="A8" s="16"/>
      <c r="B8" s="16"/>
      <c r="C8" s="16"/>
      <c r="D8" s="16" t="s">
        <v>58</v>
      </c>
      <c r="E8" s="16" t="s">
        <v>58</v>
      </c>
      <c r="F8" s="16"/>
      <c r="G8" s="16"/>
      <c r="H8" s="22"/>
      <c r="I8" s="23" t="s">
        <v>59</v>
      </c>
      <c r="J8" s="23" t="s">
        <v>56</v>
      </c>
      <c r="K8" s="24"/>
      <c r="L8" s="16" t="s">
        <v>60</v>
      </c>
      <c r="M8" s="16"/>
      <c r="N8" s="16"/>
      <c r="O8" s="16">
        <v>6</v>
      </c>
      <c r="P8" s="9" t="str">
        <f ca="1">IF(C8&lt;&gt;"",IF(COUNTA(C$2:C8)=1,"&lt;GROUP ELEMENT=""GP"&amp;RIGHT("0"&amp;COUNTA(C$2:C8),2)&amp;""" NAME=""GP"&amp;RIGHT("0"&amp;COUNTA(C$2:C8),2)&amp;""" TITLE="""&amp;C8&amp;""" FORECOLOR=""#00000000"" BACKCOLOR=""#00C0C0C0"" FONTSIZE=""9"" OUTPUT=""0"" LEFT="""&amp;Q8&amp;""" TOP="""&amp;R8&amp;""" WIDTH="""&amp;S8&amp;""" HEIGHT="""&amp;T8&amp;""" OUTFORECOLOR=""#00000000""&gt;",IF(C8="終了","&lt;/GROUP&gt;&lt;COMMANDBUTTON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ELEMENT=""GP"&amp;RIGHT("0"&amp;TEXT(COUNTA(C$2:C8),"#"),2)&amp;""" NAME=""GP"&amp;RIGHT("0"&amp;COUNTA(C$2:C8),2)&amp;""" TITLE="""&amp;C8&amp;""" FORECOLOR=""#00000000"" BACKCOLOR=""#00C0C0C0"" FONTSIZE=""9"" OUTPUT=""0"" LEFT="""&amp;Q8&amp;""" TOP="""&amp;R8&amp;""" WIDTH="""&amp;S8&amp;""" HEIGHT="""&amp;T8&amp;""" OUTFORECOLOR=""#00000000""&gt;")),Y8)</f>
        <v>&lt;LABEL NAME="L-LB01" TITLE="他院受診歴" FORECOLOR="#00000000" BACKCOLOR="#00C0C0C0" FONTNAME="ＭＳ ゴシック" FONTSIZE="9" OUTPUT="0" LEFT="13828" TOP="310"WIDTH="900" HEIGHT="420" &gt;&lt;LISTBOX NAME="LB01" ELEMENT="他院受診歴" FORECOLOR="#00080000" BACKCOLOR="#00FFFFFF" FONTNAME="ＭＳ ゴシック" FONTSIZE="9" IMEMODE="02" BEFORESTRING="他院受診歴 " AFTERSTRING="" MULTIPLE="FALSE" MINVALUE="" SKIP="True" OUTPUT="2"  LEFT="14828" TOP="290" WIDTH="672" HEIGHT="420" TABINDEX="6" OUTFORECOLOR="#00000000" OUTBR="AFTER"&gt;&lt;LISTBOXOPTION TITLE="いいえ" SELECTED="True" VALUE="いいえ"&gt;&lt;LISTBOXOPTION TITLE="はい" VALUE="はい"&gt;&lt;/LISTBOX&gt;</v>
      </c>
      <c r="Q8" s="14">
        <f t="shared" si="0"/>
        <v>13828</v>
      </c>
      <c r="R8" s="14">
        <f t="shared" ca="1" si="1"/>
        <v>290</v>
      </c>
      <c r="S8" s="14">
        <f t="shared" si="2"/>
        <v>2272</v>
      </c>
      <c r="T8" s="14">
        <f ca="1">IF(C8&lt;&gt;"",SUM(INDIRECT("V"&amp;ROW()):INDIRECT("V"&amp;X9))+400,MAX(190*(IFERROR(SEARCH("★",SUBSTITUTE(L8,"｜","★",1))&gt;0,0)+IFERROR(SEARCH("★",SUBSTITUTE(L8,"｜","★",2))&gt;0,0)+IFERROR(SEARCH("★",SUBSTITUTE(L8,"｜","★",3))&gt;0,0)+IFERROR(SEARCH("★",SUBSTITUTE(L8,"｜","★",4))&gt;0,0)+IFERROR(SEARCH("★",SUBSTITUTE(L8,"｜","★",5))&gt;0,0)+IFERROR(SEARCH("★",SUBSTITUTE(L8,"｜","★",6))&gt;0,0)+IFERROR(SEARCH("★",SUBSTITUTE(L8,"｜","★",7))&gt;0,0)+IFERROR(SEARCH("★",SUBSTITUTE(L8,"｜","★",8))&gt;0,0)+IFERROR(SEARCH("★",SUBSTITUTE(L8,"｜","★",9))&gt;0,0)+IFERROR(SEARCH("★",SUBSTITUTE(L8,"｜","★",10))&gt;0,0)+IFERROR(SEARCH("★",SUBSTITUTE(L8,"｜","★",11))&gt;0,0)+IFERROR(SEARCH("★",SUBSTITUTE(L8,"｜","★",12))&gt;0,0)+IFERROR(SEARCH("★",SUBSTITUTE(L8,"｜","★",13))&gt;0,0)+IFERROR(SEARCH("★",SUBSTITUTE(L8,"｜","★",14))&gt;0,0)+IFERROR(SEARCH("★",SUBSTITUTE(L8,"｜","★",15))&gt;0,0))+40,280))</f>
        <v>420</v>
      </c>
      <c r="U8" s="14">
        <f t="shared" ca="1" si="3"/>
        <v>420</v>
      </c>
      <c r="V8" s="14">
        <f t="shared" ca="1" si="4"/>
        <v>420</v>
      </c>
      <c r="W8" s="14">
        <f t="shared" si="5"/>
        <v>3</v>
      </c>
      <c r="X8" s="14">
        <f t="shared" si="6"/>
        <v>17</v>
      </c>
      <c r="Y8" s="12" t="str">
        <f ca="1">IF(I8="普通入力","&lt;LABEL NAME=""L-TB"&amp;RIGHT("0"&amp;TEXT(COUNTIF(I$2:I8,"普通入力"),"#"),2)&amp;""" TITLE="""&amp;D8&amp;""" FORECOLOR=""#00000000"" BACKCOLOR=""#00C0C0C0"" FONTNAME=""ＭＳ ゴシック"" FONTSIZE=""9"" OUTPUT=""0"" LEFT="""&amp;Q8&amp;""" TOP="""&amp;R8+20&amp;"""WIDTH="""&amp;TEXT(LENB(D8)*100,"#")&amp;""" HEIGHT="""&amp;T8&amp;""" &gt;&lt;TEXTBOX NAME=""TB"&amp;RIGHT("0"&amp;TEXT(COUNTIF(I$2:I8,"普通入力"),"#"),2)&amp;""" ELEMENT="""&amp;D8&amp;""" FORECOLOR=""#00080000"" BACKCOLOR=""#00FFFFFF"" FONTNAME=""ＭＳ ゴシック"" FONTSIZE=""9"""&amp;IF(J8="文字列",""," DATATYPE=""NUMERIC""")&amp;"DECIMALPLACES="""&amp;IF(LEFT(J8,2)="小数",RIGHT(J8,1),0)&amp;""" IMEMODE="""&amp;IF(K8="全角","04","02")&amp;""" BEFORESTRING="""&amp;E8&amp;" "" AFTERSTRING="""&amp;G8&amp;""" MAXVALUE="""&amp;M8&amp;""" MINVALUE="""&amp;N8&amp;""" SKIP="""&amp;IF(H8="必須","False","True")&amp;""" OUTPUT=""2""  LEFT="""&amp;TEXT(Q8+100+LENB(D8)*100,"#")&amp;""" TOP="""&amp;R8&amp;""" WIDTH="""&amp;TEXT(220+O8*92,"#")&amp;""" HEIGHT="""&amp;T8&amp;""" TABINDEX="""&amp;TEXT(COUNTA(I$2:I8),"#")&amp;""" OUTFORECOLOR=""#00000000"" OUTBR=""AFTER""&gt;"&amp;IF(G8&lt;&gt;"","&lt;LABEL NAME=""LA-TB"&amp;RIGHT("0"&amp;TEXT(COUNTIF(I$2:I8,"普通入力"),"#"),2)&amp;""" TITLE="""&amp;G8&amp;""" FORECOLOR=""#00000000"" BACKCOLOR=""#00C0C0C0"" FONTNAME=""ＭＳ ゴシック"" FONTSIZE=""9"" OUTPUT=""0"" LEFT="""&amp;TEXT(Q8+100+LENB(D8)*100+O8*92+320,"#")&amp;""" TOP="""&amp;R8+20&amp;""" WIDTH="""&amp;TEXT(LENB(G8)*100,"#")&amp;""" HEIGHT="""&amp;T8&amp;""" &gt;",""),Z8)</f>
        <v>&lt;LABEL NAME="L-LB01" TITLE="他院受診歴" FORECOLOR="#00000000" BACKCOLOR="#00C0C0C0" FONTNAME="ＭＳ ゴシック" FONTSIZE="9" OUTPUT="0" LEFT="13828" TOP="310"WIDTH="900" HEIGHT="420" &gt;&lt;LISTBOX NAME="LB01" ELEMENT="他院受診歴" FORECOLOR="#00080000" BACKCOLOR="#00FFFFFF" FONTNAME="ＭＳ ゴシック" FONTSIZE="9" IMEMODE="02" BEFORESTRING="他院受診歴 " AFTERSTRING="" MULTIPLE="FALSE" MINVALUE="" SKIP="True" OUTPUT="2"  LEFT="14828" TOP="290" WIDTH="672" HEIGHT="420" TABINDEX="6" OUTFORECOLOR="#00000000" OUTBR="AFTER"&gt;&lt;LISTBOXOPTION TITLE="いいえ" SELECTED="True" VALUE="いいえ"&gt;&lt;LISTBOXOPTION TITLE="はい" VALUE="はい"&gt;&lt;/LISTBOX&gt;</v>
      </c>
      <c r="Z8" s="12" t="str">
        <f ca="1">IF(OR(I8="複数選択",I8="択一"),"&lt;LABEL NAME=""L-LB"&amp;RIGHT("0"&amp;TEXT(COUNTIF(I$2:I8,"複数選択")+COUNTIF(I$2:I8,"択一"),"#"),2)&amp;""" TITLE="""&amp;D8&amp;""" FORECOLOR=""#00000000"" BACKCOLOR=""#00C0C0C0"" FONTNAME=""ＭＳ ゴシック"" FONTSIZE=""9"" OUTPUT=""0"" LEFT="""&amp;Q8&amp;""" TOP="""&amp;R8+20&amp;"""WIDTH="""&amp;TEXT(LENB(D8)*90,"#")&amp;""" HEIGHT="""&amp;T8&amp;""" &gt;&lt;LISTBOX NAME=""LB"&amp;RIGHT("0"&amp;TEXT(COUNTIF(I$2:I8,"複数選択")+COUNTIF(I$2:I8,"択一"),"#"),2)&amp;""" ELEMENT="""&amp;D8&amp;""" FORECOLOR=""#00080000"" BACKCOLOR=""#00FFFFFF"" FONTNAME=""ＭＳ ゴシック"" FONTSIZE=""9"""&amp;IF(J8="文字列",""," DATATYPE=""NUMERIC""")&amp;" IMEMODE="""&amp;IF(K8="全角","04","02")&amp;""" BEFORESTRING="""&amp;E8&amp;" "" AFTERSTRING="""&amp;G8&amp;""" MULTIPLE="""&amp;IF(I8="複数選択","True")&amp;""" MINVALUE="""&amp;N8&amp;""" SKIP="""&amp;IF(H8="必須","False","True")&amp;""" OUTPUT=""2""  LEFT="""&amp;TEXT(Q8+100+LENB(D8)*90,"#")&amp;""" TOP="""&amp;R8&amp;""" WIDTH="""&amp;TEXT(O8*92+120,"#")&amp;""" HEIGHT="""&amp;T8&amp;""" TABINDEX="""&amp;TEXT(COUNTA(I$2:I8),"#")&amp;""" OUTFORECOLOR=""#00000000"" OUTBR=""AFTER""&gt;&lt;LISTBOXOPTION TITLE="""&amp;LEFT(L8,SEARCH("｜",L8)-1)&amp;""" SELECTED=""True"" VALUE="""&amp;LEFT(L8,SEARCH("｜",L8)-1)&amp;"""&gt;"&amp;IFERROR("&lt;LISTBOXOPTION TITLE="""&amp;
MID(L8,SEARCH("★",SUBSTITUTE(L8,"｜","★",1))+1,SEARCH("★",SUBSTITUTE(L8,"｜","★",2))-SEARCH("★",SUBSTITUTE(L8,"｜","★",1))-1)&amp;""" VALUE="""&amp;MID(L8,SEARCH("★",SUBSTITUTE(L8,"｜","★",1))+1,SEARCH("★",SUBSTITUTE(L8,"｜","★",2))-SEARCH("★",SUBSTITUTE(L8,"｜","★",1))-1)&amp;"""&gt;","")&amp;
IFERROR("&lt;LISTBOXOPTION TITLE="""&amp;MID(L8,
SEARCH("★",SUBSTITUTE(L8,"｜","★",2))+1,SEARCH("★",SUBSTITUTE(L8,"｜","★",3))-SEARCH("★",SUBSTITUTE(L8,"｜","★",2))-1)&amp;""" VALUE="""&amp;MID(L8,SEARCH("★",SUBSTITUTE(L8,"｜","★",2))+1,SEARCH("★",SUBSTITUTE(L8,"｜","★",3))-SEARCH("★",SUBSTITUTE(L8,"｜","★",2))-1)&amp;"""&gt;","")&amp;IFERROR("&lt;LISTBOXOPTION TITLE="""&amp;MID(L8,SEARCH("★",SUBSTITUTE(L8,"｜","★",3))+1,SEARCH("★",SUBSTITUTE(L8,"｜","★",4))-SEARCH("★",SUBSTITUTE(L8,"｜","★",3))-1)&amp;""" VALUE="""&amp;MID(L8,SEARCH("★",SUBSTITUTE(L8,"｜","★",3))+1,SEARCH("★",SUBSTITUTE(L8,"｜","★",4))-SEARCH("★",SUBSTITUTE(L8,"｜","★",3))-1)&amp;"""&gt;","")&amp;IFERROR("&lt;LISTBOXOPTION TITLE="""&amp;MID(L8,SEARCH("★",SUBSTITUTE(L8,"｜","★",4))+1,SEARCH("★",SUBSTITUTE(L8,"｜","★",5))-SEARCH("★",SUBSTITUTE(L8,"｜","★",4))-1)&amp;""" VALUE="""&amp;MID(L8,SEARCH("★",SUBSTITUTE(L8,"｜","★",4))+1,SEARCH("★",SUBSTITUTE(L8,"｜","★",5))-SEARCH("★",SUBSTITUTE(L8,"｜","★",4))-1
)&amp;"""&gt;","")&amp;
IFERROR("&lt;LISTBOXOPTION TITLE="""&amp;MID(L8,SEARCH("★",SUBSTITUTE(L8,"｜","★",5))+1,SEARCH("★",SUBSTITUTE(L8,"｜","★",6))-SEARCH("★",SUBSTITUTE(L8,"｜","★",5))-1)&amp;""" VALUE="""&amp;MID(L8,SEARCH("★",SUBSTITUTE(L8,"｜","★",5))+1,SEARCH("★",SUBSTITUTE(L8,"｜","★",6))-SEARCH("★",SUBSTITUTE(L8,"｜","★",5))-1
)&amp;"""&gt;","")&amp;IFERROR("&lt;LISTBOXOPTION TITLE="""&amp;MID(L8,SEARCH("★",SUBSTITUTE(L8,"｜","★",6))+1,SEARCH("★",SUBSTITUTE(L8,"｜","★",7))-SEARCH("★",SUBSTITUTE(L8,"｜","★",6))-1)&amp;""" VALUE="""&amp;MID(L8,SEARCH("★",SUBSTITUTE(L8,"｜","★",6))+1,SEARCH("★",SUBSTITUTE(L8,"｜","★",7))-SEARCH("★",SUBSTITUTE(L8,"｜","★",6))-1
)&amp;"""&gt;","")&amp;IFERROR("&lt;LISTBOXOPTION TITLE="""&amp;MID(L8,SEARCH("★",SUBSTITUTE(L8,"｜","★",7))+1,SEARCH("★",SUBSTITUTE(L8,"｜","★",8))-SEARCH("★",SUBSTITUTE(L8,"｜","★",7))-1)&amp;""" VALUE="""&amp;MID(L8,SEARCH("★",SUBSTITUTE(L8,"｜","★",7))+1,SEARCH("★",SUBSTITUTE(L8,"｜","★",8))-SEARCH("★",SUBSTITUTE(L8,"｜","★",7))-1
)&amp;"""&gt;","")&amp;IFERROR("&lt;LISTBOXOPTION TITLE="""&amp;MID(L8,SEARCH("★",SUBSTITUTE(L8,"｜","★",8))+1,SEARCH("★",SUBSTITUTE(L8,"｜","★",9))-SEARCH("★",SUBSTITUTE(L8,"｜","★",8))-1)&amp;""" VALUE="""&amp;MID(L8,SEARCH("★",SUBSTITUTE(L8,"｜","★",8))+1,SEARCH("★",SUBSTITUTE(L8,"｜","★",9))-SEARCH("★",SUBSTITUTE(L8,"｜","★",8))-1
)&amp;"""&gt;","")&amp;IFERROR("&lt;LISTBOXOPTION TITLE="""&amp;MID(L8,SEARCH("★",SUBSTITUTE(L8,"｜","★",9))+1,SEARCH("★",SUBSTITUTE(L8,"｜","★",10))-SEARCH("★",SUBSTITUTE(L8,"｜","★",9))-1)&amp;""" VALUE="""&amp;MID(L8,SEARCH("★",SUBSTITUTE(L8,"｜","★",9))+1,SEARCH("★",SUBSTITUTE(L8,"｜","★",10))-SEARCH("★",SUBSTITUTE(L8,"｜","★",9))-1
)&amp;"""&gt;","")&amp;IFERROR("&lt;LISTBOXOPTION TITLE="""&amp;MID(L8,SEARCH("★",SUBSTITUTE(L8,"｜","★",10))+1,SEARCH("★",SUBSTITUTE(L8,"｜","★",11))-SEARCH("★",SUBSTITUTE(L8,"｜","★",10))-1)&amp;""" VALUE="""&amp;MID(L8,SEARCH("★",SUBSTITUTE(L8,"｜","★",10))+1,SEARCH("★",SUBSTITUTE(L8,"｜","★",11))-SEARCH("★",SUBSTITUTE(L8,"｜","★",10))-1
)&amp;"""&gt;","")&amp;IFERROR("&lt;LISTBOXOPTION TITLE="""&amp;MID(L8,SEARCH("★",SUBSTITUTE(L8,"｜","★",11))+1,SEARCH("★",SUBSTITUTE(L8,"｜","★",12))-SEARCH("★",SUBSTITUTE(L8,"｜","★",11))-1)&amp;""" VALUE="""&amp;MID(L8,SEARCH("★",SUBSTITUTE(L8,"｜","★",11))+1,SEARCH("★",SUBSTITUTE(L8,"｜","★",12))-SEARCH("★",SUBSTITUTE(L8,"｜","★",11))-1
)&amp;"""&gt;","")&amp;IFERROR("&lt;LISTBOXOPTION TITLE="""&amp;MID(L8,SEARCH("★",SUBSTITUTE(L8,"｜","★",12))+1,SEARCH("★",SUBSTITUTE(L8,"｜","★",13))-SEARCH("★",SUBSTITUTE(L8,"｜","★",12))-1)&amp;""" VALUE="""&amp;MID(L8,SEARCH("★",SUBSTITUTE(L8,"｜","★",12))+1,SEARCH("★",SUBSTITUTE(L8,"｜","★",13))-SEARCH("★",SUBSTITUTE(L8,"｜","★",12))-1
)&amp;"""&gt;","")&amp;IFERROR("&lt;LISTBOXOPTION TITLE="""&amp;MID(L8,SEARCH("★",SUBSTITUTE(L8,"｜","★",13))+1,SEARCH("★",SUBSTITUTE(L8,"｜","★",14))-SEARCH("★",SUBSTITUTE(L8,"｜","★",13))-1)&amp;""" VALUE="""&amp;MID(L8,SEARCH("★",SUBSTITUTE(L8,"｜","★",13))+1,SEARCH("★",SUBSTITUTE(L8,"｜","★",14))-SEARCH("★",SUBSTITUTE(L8,"｜","★",13))-1
)&amp;"""&gt;","")&amp;IFERROR("&lt;LISTBOXOPTION TITLE="""&amp;MID(L8,SEARCH("★",SUBSTITUTE(L8,"｜","★",14))+1,SEARCH("★",SUBSTITUTE(L8,"｜","★",15))-SEARCH("★",SUBSTITUTE(L8,"｜","★",14))-1)&amp;""" VALUE="""&amp;MID(L8,SEARCH("★",SUBSTITUTE(L8,"｜","★",14))+1,SEARCH("★",SUBSTITUTE(L8,"｜","★",15))-SEARCH("★",SUBSTITUTE(L8,"｜","★",14))-1
)&amp;"""&gt;","")&amp;IFERROR("&lt;LISTBOXOPTION TITLE="""&amp;MID(L8,SEARCH("★",SUBSTITUTE(L8,"｜","★",15))+1,SEARCH("★",SUBSTITUTE(L8,"｜","★",16))-SEARCH("★",SUBSTITUTE(L8,"｜","★",15))-1)&amp;""" VALUE="""&amp;MID(L8,SEARCH("★",SUBSTITUTE(L8,"｜","★",15))+1,SEARCH("★",SUBSTITUTE(L8,"｜","★",16))-SEARCH("★",SUBSTITUTE(L8,"｜","★",15))-1
)&amp;"""&gt;","")&amp;IFERROR("&lt;LISTBOXOPTION TITLE="""&amp;MID(L8,SEARCH("★",SUBSTITUTE(L8,"｜","★",16))+1,SEARCH("★",SUBSTITUTE(L8,"｜","★",17))-SEARCH("★",SUBSTITUTE(L8,"｜","★",16))-1)&amp;""" VALUE="""&amp;MID(L8,SEARCH("★",SUBSTITUTE(L8,"｜","★",16))+1,SEARCH("★",SUBSTITUTE(L8,"｜","★",16))-SEARCH("★",SUBSTITUTE(L8,"｜","★",16))-1
)&amp;"""&gt;","")&amp;"&lt;/LISTBOX&gt;"&amp;IF(G8&lt;&gt;"","&lt;LABEL NAME=""LA-LB"&amp;RIGHT("0"&amp;TEXT(COUNTIF(I$2:I8,"複数選択")+COUNTIF(I$2:I8,"択一"),"#"),2)&amp;""" TITLE="""&amp;G8&amp;""" FORECOLOR=""#00000000"" BACKCOLOR=""#00C0C0C0"" FONTNAME=""ＭＳ ゴシック"" FONTSIZE=""9"" OUTPUT=""0"" LEFT="""&amp;TEXT(Q8+100+LENB(D8)*90+O8*110+100,"#")&amp;""" TOP="""&amp;R8+20&amp;""" WIDTH="""&amp;TEXT(LEN(G8)*400,"#")&amp;""" HEIGHT="""&amp;T8&amp;""" &gt;",""),AA8)</f>
        <v>&lt;LABEL NAME="L-LB01" TITLE="他院受診歴" FORECOLOR="#00000000" BACKCOLOR="#00C0C0C0" FONTNAME="ＭＳ ゴシック" FONTSIZE="9" OUTPUT="0" LEFT="13828" TOP="310"WIDTH="900" HEIGHT="420" &gt;&lt;LISTBOX NAME="LB01" ELEMENT="他院受診歴" FORECOLOR="#00080000" BACKCOLOR="#00FFFFFF" FONTNAME="ＭＳ ゴシック" FONTSIZE="9" IMEMODE="02" BEFORESTRING="他院受診歴 " AFTERSTRING="" MULTIPLE="FALSE" MINVALUE="" SKIP="True" OUTPUT="2"  LEFT="14828" TOP="290" WIDTH="672" HEIGHT="420" TABINDEX="6" OUTFORECOLOR="#00000000" OUTBR="AFTER"&gt;&lt;LISTBOXOPTION TITLE="いいえ" SELECTED="True" VALUE="いいえ"&gt;&lt;LISTBOXOPTION TITLE="はい" VALUE="はい"&gt;&lt;/LISTBOX&gt;</v>
      </c>
      <c r="AA8" s="12" t="str">
        <f>IF(I8="文字表示","&lt;LABEL NAME=""LL"&amp;RIGHT("0"&amp;TEXT(COUNTIF(I$2:I8,"文字表示"),"#"),2)&amp;""" TITLE="""&amp;F8&amp;""" FORECOLOR=""#00000000"" BACKCOLOR=""#00C0C0C0"" FONTNAME=""ＭＳ ゴシック"" FONTSIZE=""9"" OUTPUT=""0"" LEFT="""&amp;Q8&amp;""" TOP="""&amp;R8+20&amp;"""WIDTH="""&amp;TEXT(LENB(F8)*92,"#")&amp;""" HEIGHT="""&amp;T8&amp;""" &gt;","エラー")</f>
        <v>エラー</v>
      </c>
    </row>
    <row r="9" spans="1:27" ht="15.75" customHeight="1" x14ac:dyDescent="0.15">
      <c r="A9" s="16"/>
      <c r="B9" s="16"/>
      <c r="C9" s="16"/>
      <c r="D9" s="16" t="s">
        <v>61</v>
      </c>
      <c r="E9" s="16" t="s">
        <v>62</v>
      </c>
      <c r="F9" s="16" t="s">
        <v>63</v>
      </c>
      <c r="G9" s="16"/>
      <c r="H9" s="22"/>
      <c r="I9" s="23" t="s">
        <v>50</v>
      </c>
      <c r="J9" s="23" t="s">
        <v>51</v>
      </c>
      <c r="K9" s="24" t="s">
        <v>45</v>
      </c>
      <c r="L9" s="16"/>
      <c r="M9" s="16"/>
      <c r="N9" s="16"/>
      <c r="O9" s="16">
        <v>8</v>
      </c>
      <c r="P9" s="9" t="str">
        <f ca="1">IF(C9&lt;&gt;"",IF(COUNTA(C$2:C9)=1,"&lt;GROUP ELEMENT=""GP"&amp;RIGHT("0"&amp;COUNTA(C$2:C9),2)&amp;""" NAME=""GP"&amp;RIGHT("0"&amp;COUNTA(C$2:C9),2)&amp;""" TITLE="""&amp;C9&amp;""" FORECOLOR=""#00000000"" BACKCOLOR=""#00C0C0C0"" FONTSIZE=""9"" OUTPUT=""0"" LEFT="""&amp;Q9&amp;""" TOP="""&amp;R9&amp;""" WIDTH="""&amp;S9&amp;""" HEIGHT="""&amp;T9&amp;""" OUTFORECOLOR=""#00000000""&gt;",IF(C9="終了","&lt;/GROUP&gt;&lt;COMMANDBUTTON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ELEMENT=""GP"&amp;RIGHT("0"&amp;TEXT(COUNTA(C$2:C9),"#"),2)&amp;""" NAME=""GP"&amp;RIGHT("0"&amp;COUNTA(C$2:C9),2)&amp;""" TITLE="""&amp;C9&amp;""" FORECOLOR=""#00000000"" BACKCOLOR=""#00C0C0C0"" FONTSIZE=""9"" OUTPUT=""0"" LEFT="""&amp;Q9&amp;""" TOP="""&amp;R9&amp;""" WIDTH="""&amp;S9&amp;""" HEIGHT="""&amp;T9&amp;""" OUTFORECOLOR=""#00000000""&gt;")),Y9)</f>
        <v>&lt;LABEL NAME="L-TB05" TITLE="その前の月経年月日（例20140123）" FORECOLOR="#00000000" BACKCOLOR="#00C0C0C0" FONTNAME="ＭＳ ゴシック" FONTSIZE="9" OUTPUT="0" LEFT="60" TOP="750"WIDTH="3200" HEIGHT="280" &gt;&lt;TEXTBOX NAME="TB05" ELEMENT="その前の月経年月日（例20140123）" FORECOLOR="#00080000" BACKCOLOR="#00FFFFFF" FONTNAME="ＭＳ ゴシック" FONTSIZE="9" DATATYPE="NUMERIC"DECIMALPLACES="0" IMEMODE="02" BEFORESTRING="最終月経日付 " AFTERSTRING="" MAXVALUE="" MINVALUE="" SKIP="True" OUTPUT="2"  LEFT="3360" TOP="730" WIDTH="956" HEIGHT="280" TABINDEX="7" OUTFORECOLOR="#00000000" OUTBR="AFTER"&gt;</v>
      </c>
      <c r="Q9" s="14">
        <f t="shared" si="0"/>
        <v>60</v>
      </c>
      <c r="R9" s="14">
        <f t="shared" ca="1" si="1"/>
        <v>730</v>
      </c>
      <c r="S9" s="14">
        <f t="shared" si="2"/>
        <v>4480</v>
      </c>
      <c r="T9" s="14">
        <f ca="1">IF(C9&lt;&gt;"",SUM(INDIRECT("V"&amp;ROW()):INDIRECT("V"&amp;X10))+400,MAX(190*(IFERROR(SEARCH("★",SUBSTITUTE(L9,"｜","★",1))&gt;0,0)+IFERROR(SEARCH("★",SUBSTITUTE(L9,"｜","★",2))&gt;0,0)+IFERROR(SEARCH("★",SUBSTITUTE(L9,"｜","★",3))&gt;0,0)+IFERROR(SEARCH("★",SUBSTITUTE(L9,"｜","★",4))&gt;0,0)+IFERROR(SEARCH("★",SUBSTITUTE(L9,"｜","★",5))&gt;0,0)+IFERROR(SEARCH("★",SUBSTITUTE(L9,"｜","★",6))&gt;0,0)+IFERROR(SEARCH("★",SUBSTITUTE(L9,"｜","★",7))&gt;0,0)+IFERROR(SEARCH("★",SUBSTITUTE(L9,"｜","★",8))&gt;0,0)+IFERROR(SEARCH("★",SUBSTITUTE(L9,"｜","★",9))&gt;0,0)+IFERROR(SEARCH("★",SUBSTITUTE(L9,"｜","★",10))&gt;0,0)+IFERROR(SEARCH("★",SUBSTITUTE(L9,"｜","★",11))&gt;0,0)+IFERROR(SEARCH("★",SUBSTITUTE(L9,"｜","★",12))&gt;0,0)+IFERROR(SEARCH("★",SUBSTITUTE(L9,"｜","★",13))&gt;0,0)+IFERROR(SEARCH("★",SUBSTITUTE(L9,"｜","★",14))&gt;0,0)+IFERROR(SEARCH("★",SUBSTITUTE(L9,"｜","★",15))&gt;0,0))+40,280))</f>
        <v>280</v>
      </c>
      <c r="U9" s="14">
        <f t="shared" ca="1" si="3"/>
        <v>280</v>
      </c>
      <c r="V9" s="14">
        <f t="shared" si="4"/>
        <v>0</v>
      </c>
      <c r="W9" s="14">
        <f t="shared" si="5"/>
        <v>3</v>
      </c>
      <c r="X9" s="14">
        <f t="shared" si="6"/>
        <v>17</v>
      </c>
      <c r="Y9" s="12" t="str">
        <f ca="1">IF(I9="普通入力","&lt;LABEL NAME=""L-TB"&amp;RIGHT("0"&amp;TEXT(COUNTIF(I$2:I9,"普通入力"),"#"),2)&amp;""" TITLE="""&amp;D9&amp;""" FORECOLOR=""#00000000"" BACKCOLOR=""#00C0C0C0"" FONTNAME=""ＭＳ ゴシック"" FONTSIZE=""9"" OUTPUT=""0"" LEFT="""&amp;Q9&amp;""" TOP="""&amp;R9+20&amp;"""WIDTH="""&amp;TEXT(LENB(D9)*100,"#")&amp;""" HEIGHT="""&amp;T9&amp;""" &gt;&lt;TEXTBOX NAME=""TB"&amp;RIGHT("0"&amp;TEXT(COUNTIF(I$2:I9,"普通入力"),"#"),2)&amp;""" ELEMENT="""&amp;D9&amp;""" FORECOLOR=""#00080000"" BACKCOLOR=""#00FFFFFF"" FONTNAME=""ＭＳ ゴシック"" FONTSIZE=""9"""&amp;IF(J9="文字列",""," DATATYPE=""NUMERIC""")&amp;"DECIMALPLACES="""&amp;IF(LEFT(J9,2)="小数",RIGHT(J9,1),0)&amp;""" IMEMODE="""&amp;IF(K9="全角","04","02")&amp;""" BEFORESTRING="""&amp;E9&amp;" "" AFTERSTRING="""&amp;G9&amp;""" MAXVALUE="""&amp;M9&amp;""" MINVALUE="""&amp;N9&amp;""" SKIP="""&amp;IF(H9="必須","False","True")&amp;""" OUTPUT=""2""  LEFT="""&amp;TEXT(Q9+100+LENB(D9)*100,"#")&amp;""" TOP="""&amp;R9&amp;""" WIDTH="""&amp;TEXT(220+O9*92,"#")&amp;""" HEIGHT="""&amp;T9&amp;""" TABINDEX="""&amp;TEXT(COUNTA(I$2:I9),"#")&amp;""" OUTFORECOLOR=""#00000000"" OUTBR=""AFTER""&gt;"&amp;IF(G9&lt;&gt;"","&lt;LABEL NAME=""LA-TB"&amp;RIGHT("0"&amp;TEXT(COUNTIF(I$2:I9,"普通入力"),"#"),2)&amp;""" TITLE="""&amp;G9&amp;""" FORECOLOR=""#00000000"" BACKCOLOR=""#00C0C0C0"" FONTNAME=""ＭＳ ゴシック"" FONTSIZE=""9"" OUTPUT=""0"" LEFT="""&amp;TEXT(Q9+100+LENB(D9)*100+O9*92+320,"#")&amp;""" TOP="""&amp;R9+20&amp;""" WIDTH="""&amp;TEXT(LENB(G9)*100,"#")&amp;""" HEIGHT="""&amp;T9&amp;""" &gt;",""),Z9)</f>
        <v>&lt;LABEL NAME="L-TB05" TITLE="その前の月経年月日（例20140123）" FORECOLOR="#00000000" BACKCOLOR="#00C0C0C0" FONTNAME="ＭＳ ゴシック" FONTSIZE="9" OUTPUT="0" LEFT="60" TOP="750"WIDTH="3200" HEIGHT="280" &gt;&lt;TEXTBOX NAME="TB05" ELEMENT="その前の月経年月日（例20140123）" FORECOLOR="#00080000" BACKCOLOR="#00FFFFFF" FONTNAME="ＭＳ ゴシック" FONTSIZE="9" DATATYPE="NUMERIC"DECIMALPLACES="0" IMEMODE="02" BEFORESTRING="最終月経日付 " AFTERSTRING="" MAXVALUE="" MINVALUE="" SKIP="True" OUTPUT="2"  LEFT="3360" TOP="730" WIDTH="956" HEIGHT="280" TABINDEX="7" OUTFORECOLOR="#00000000" OUTBR="AFTER"&gt;</v>
      </c>
      <c r="Z9" s="12" t="str">
        <f>IF(OR(I9="複数選択",I9="択一"),"&lt;LABEL NAME=""L-LB"&amp;RIGHT("0"&amp;TEXT(COUNTIF(I$2:I9,"複数選択")+COUNTIF(I$2:I9,"択一"),"#"),2)&amp;""" TITLE="""&amp;D9&amp;""" FORECOLOR=""#00000000"" BACKCOLOR=""#00C0C0C0"" FONTNAME=""ＭＳ ゴシック"" FONTSIZE=""9"" OUTPUT=""0"" LEFT="""&amp;Q9&amp;""" TOP="""&amp;R9+20&amp;"""WIDTH="""&amp;TEXT(LENB(D9)*90,"#")&amp;""" HEIGHT="""&amp;T9&amp;""" &gt;&lt;LISTBOX NAME=""LB"&amp;RIGHT("0"&amp;TEXT(COUNTIF(I$2:I9,"複数選択")+COUNTIF(I$2:I9,"択一"),"#"),2)&amp;""" ELEMENT="""&amp;D9&amp;""" FORECOLOR=""#00080000"" BACKCOLOR=""#00FFFFFF"" FONTNAME=""ＭＳ ゴシック"" FONTSIZE=""9"""&amp;IF(J9="文字列",""," DATATYPE=""NUMERIC""")&amp;" IMEMODE="""&amp;IF(K9="全角","04","02")&amp;""" BEFORESTRING="""&amp;E9&amp;" "" AFTERSTRING="""&amp;G9&amp;""" MULTIPLE="""&amp;IF(I9="複数選択","True")&amp;""" MINVALUE="""&amp;N9&amp;""" SKIP="""&amp;IF(H9="必須","False","True")&amp;""" OUTPUT=""2""  LEFT="""&amp;TEXT(Q9+100+LENB(D9)*90,"#")&amp;""" TOP="""&amp;R9&amp;""" WIDTH="""&amp;TEXT(O9*92+120,"#")&amp;""" HEIGHT="""&amp;T9&amp;""" TABINDEX="""&amp;TEXT(COUNTA(I$2:I9),"#")&amp;""" OUTFORECOLOR=""#00000000"" OUTBR=""AFTER""&gt;&lt;LISTBOXOPTION TITLE="""&amp;LEFT(L9,SEARCH("｜",L9)-1)&amp;""" SELECTED=""True"" VALUE="""&amp;LEFT(L9,SEARCH("｜",L9)-1)&amp;"""&gt;"&amp;IFERROR("&lt;LISTBOXOPTION TITLE="""&amp;
MID(L9,SEARCH("★",SUBSTITUTE(L9,"｜","★",1))+1,SEARCH("★",SUBSTITUTE(L9,"｜","★",2))-SEARCH("★",SUBSTITUTE(L9,"｜","★",1))-1)&amp;""" VALUE="""&amp;MID(L9,SEARCH("★",SUBSTITUTE(L9,"｜","★",1))+1,SEARCH("★",SUBSTITUTE(L9,"｜","★",2))-SEARCH("★",SUBSTITUTE(L9,"｜","★",1))-1)&amp;"""&gt;","")&amp;
IFERROR("&lt;LISTBOXOPTION TITLE="""&amp;MID(L9,
SEARCH("★",SUBSTITUTE(L9,"｜","★",2))+1,SEARCH("★",SUBSTITUTE(L9,"｜","★",3))-SEARCH("★",SUBSTITUTE(L9,"｜","★",2))-1)&amp;""" VALUE="""&amp;MID(L9,SEARCH("★",SUBSTITUTE(L9,"｜","★",2))+1,SEARCH("★",SUBSTITUTE(L9,"｜","★",3))-SEARCH("★",SUBSTITUTE(L9,"｜","★",2))-1)&amp;"""&gt;","")&amp;IFERROR("&lt;LISTBOXOPTION TITLE="""&amp;MID(L9,SEARCH("★",SUBSTITUTE(L9,"｜","★",3))+1,SEARCH("★",SUBSTITUTE(L9,"｜","★",4))-SEARCH("★",SUBSTITUTE(L9,"｜","★",3))-1)&amp;""" VALUE="""&amp;MID(L9,SEARCH("★",SUBSTITUTE(L9,"｜","★",3))+1,SEARCH("★",SUBSTITUTE(L9,"｜","★",4))-SEARCH("★",SUBSTITUTE(L9,"｜","★",3))-1)&amp;"""&gt;","")&amp;IFERROR("&lt;LISTBOXOPTION TITLE="""&amp;MID(L9,SEARCH("★",SUBSTITUTE(L9,"｜","★",4))+1,SEARCH("★",SUBSTITUTE(L9,"｜","★",5))-SEARCH("★",SUBSTITUTE(L9,"｜","★",4))-1)&amp;""" VALUE="""&amp;MID(L9,SEARCH("★",SUBSTITUTE(L9,"｜","★",4))+1,SEARCH("★",SUBSTITUTE(L9,"｜","★",5))-SEARCH("★",SUBSTITUTE(L9,"｜","★",4))-1
)&amp;"""&gt;","")&amp;
IFERROR("&lt;LISTBOXOPTION TITLE="""&amp;MID(L9,SEARCH("★",SUBSTITUTE(L9,"｜","★",5))+1,SEARCH("★",SUBSTITUTE(L9,"｜","★",6))-SEARCH("★",SUBSTITUTE(L9,"｜","★",5))-1)&amp;""" VALUE="""&amp;MID(L9,SEARCH("★",SUBSTITUTE(L9,"｜","★",5))+1,SEARCH("★",SUBSTITUTE(L9,"｜","★",6))-SEARCH("★",SUBSTITUTE(L9,"｜","★",5))-1
)&amp;"""&gt;","")&amp;IFERROR("&lt;LISTBOXOPTION TITLE="""&amp;MID(L9,SEARCH("★",SUBSTITUTE(L9,"｜","★",6))+1,SEARCH("★",SUBSTITUTE(L9,"｜","★",7))-SEARCH("★",SUBSTITUTE(L9,"｜","★",6))-1)&amp;""" VALUE="""&amp;MID(L9,SEARCH("★",SUBSTITUTE(L9,"｜","★",6))+1,SEARCH("★",SUBSTITUTE(L9,"｜","★",7))-SEARCH("★",SUBSTITUTE(L9,"｜","★",6))-1
)&amp;"""&gt;","")&amp;IFERROR("&lt;LISTBOXOPTION TITLE="""&amp;MID(L9,SEARCH("★",SUBSTITUTE(L9,"｜","★",7))+1,SEARCH("★",SUBSTITUTE(L9,"｜","★",8))-SEARCH("★",SUBSTITUTE(L9,"｜","★",7))-1)&amp;""" VALUE="""&amp;MID(L9,SEARCH("★",SUBSTITUTE(L9,"｜","★",7))+1,SEARCH("★",SUBSTITUTE(L9,"｜","★",8))-SEARCH("★",SUBSTITUTE(L9,"｜","★",7))-1
)&amp;"""&gt;","")&amp;IFERROR("&lt;LISTBOXOPTION TITLE="""&amp;MID(L9,SEARCH("★",SUBSTITUTE(L9,"｜","★",8))+1,SEARCH("★",SUBSTITUTE(L9,"｜","★",9))-SEARCH("★",SUBSTITUTE(L9,"｜","★",8))-1)&amp;""" VALUE="""&amp;MID(L9,SEARCH("★",SUBSTITUTE(L9,"｜","★",8))+1,SEARCH("★",SUBSTITUTE(L9,"｜","★",9))-SEARCH("★",SUBSTITUTE(L9,"｜","★",8))-1
)&amp;"""&gt;","")&amp;IFERROR("&lt;LISTBOXOPTION TITLE="""&amp;MID(L9,SEARCH("★",SUBSTITUTE(L9,"｜","★",9))+1,SEARCH("★",SUBSTITUTE(L9,"｜","★",10))-SEARCH("★",SUBSTITUTE(L9,"｜","★",9))-1)&amp;""" VALUE="""&amp;MID(L9,SEARCH("★",SUBSTITUTE(L9,"｜","★",9))+1,SEARCH("★",SUBSTITUTE(L9,"｜","★",10))-SEARCH("★",SUBSTITUTE(L9,"｜","★",9))-1
)&amp;"""&gt;","")&amp;IFERROR("&lt;LISTBOXOPTION TITLE="""&amp;MID(L9,SEARCH("★",SUBSTITUTE(L9,"｜","★",10))+1,SEARCH("★",SUBSTITUTE(L9,"｜","★",11))-SEARCH("★",SUBSTITUTE(L9,"｜","★",10))-1)&amp;""" VALUE="""&amp;MID(L9,SEARCH("★",SUBSTITUTE(L9,"｜","★",10))+1,SEARCH("★",SUBSTITUTE(L9,"｜","★",11))-SEARCH("★",SUBSTITUTE(L9,"｜","★",10))-1
)&amp;"""&gt;","")&amp;IFERROR("&lt;LISTBOXOPTION TITLE="""&amp;MID(L9,SEARCH("★",SUBSTITUTE(L9,"｜","★",11))+1,SEARCH("★",SUBSTITUTE(L9,"｜","★",12))-SEARCH("★",SUBSTITUTE(L9,"｜","★",11))-1)&amp;""" VALUE="""&amp;MID(L9,SEARCH("★",SUBSTITUTE(L9,"｜","★",11))+1,SEARCH("★",SUBSTITUTE(L9,"｜","★",12))-SEARCH("★",SUBSTITUTE(L9,"｜","★",11))-1
)&amp;"""&gt;","")&amp;IFERROR("&lt;LISTBOXOPTION TITLE="""&amp;MID(L9,SEARCH("★",SUBSTITUTE(L9,"｜","★",12))+1,SEARCH("★",SUBSTITUTE(L9,"｜","★",13))-SEARCH("★",SUBSTITUTE(L9,"｜","★",12))-1)&amp;""" VALUE="""&amp;MID(L9,SEARCH("★",SUBSTITUTE(L9,"｜","★",12))+1,SEARCH("★",SUBSTITUTE(L9,"｜","★",13))-SEARCH("★",SUBSTITUTE(L9,"｜","★",12))-1
)&amp;"""&gt;","")&amp;IFERROR("&lt;LISTBOXOPTION TITLE="""&amp;MID(L9,SEARCH("★",SUBSTITUTE(L9,"｜","★",13))+1,SEARCH("★",SUBSTITUTE(L9,"｜","★",14))-SEARCH("★",SUBSTITUTE(L9,"｜","★",13))-1)&amp;""" VALUE="""&amp;MID(L9,SEARCH("★",SUBSTITUTE(L9,"｜","★",13))+1,SEARCH("★",SUBSTITUTE(L9,"｜","★",14))-SEARCH("★",SUBSTITUTE(L9,"｜","★",13))-1
)&amp;"""&gt;","")&amp;IFERROR("&lt;LISTBOXOPTION TITLE="""&amp;MID(L9,SEARCH("★",SUBSTITUTE(L9,"｜","★",14))+1,SEARCH("★",SUBSTITUTE(L9,"｜","★",15))-SEARCH("★",SUBSTITUTE(L9,"｜","★",14))-1)&amp;""" VALUE="""&amp;MID(L9,SEARCH("★",SUBSTITUTE(L9,"｜","★",14))+1,SEARCH("★",SUBSTITUTE(L9,"｜","★",15))-SEARCH("★",SUBSTITUTE(L9,"｜","★",14))-1
)&amp;"""&gt;","")&amp;IFERROR("&lt;LISTBOXOPTION TITLE="""&amp;MID(L9,SEARCH("★",SUBSTITUTE(L9,"｜","★",15))+1,SEARCH("★",SUBSTITUTE(L9,"｜","★",16))-SEARCH("★",SUBSTITUTE(L9,"｜","★",15))-1)&amp;""" VALUE="""&amp;MID(L9,SEARCH("★",SUBSTITUTE(L9,"｜","★",15))+1,SEARCH("★",SUBSTITUTE(L9,"｜","★",16))-SEARCH("★",SUBSTITUTE(L9,"｜","★",15))-1
)&amp;"""&gt;","")&amp;IFERROR("&lt;LISTBOXOPTION TITLE="""&amp;MID(L9,SEARCH("★",SUBSTITUTE(L9,"｜","★",16))+1,SEARCH("★",SUBSTITUTE(L9,"｜","★",17))-SEARCH("★",SUBSTITUTE(L9,"｜","★",16))-1)&amp;""" VALUE="""&amp;MID(L9,SEARCH("★",SUBSTITUTE(L9,"｜","★",16))+1,SEARCH("★",SUBSTITUTE(L9,"｜","★",16))-SEARCH("★",SUBSTITUTE(L9,"｜","★",16))-1
)&amp;"""&gt;","")&amp;"&lt;/LISTBOX&gt;"&amp;IF(G9&lt;&gt;"","&lt;LABEL NAME=""LA-LB"&amp;RIGHT("0"&amp;TEXT(COUNTIF(I$2:I9,"複数選択")+COUNTIF(I$2:I9,"択一"),"#"),2)&amp;""" TITLE="""&amp;G9&amp;""" FORECOLOR=""#00000000"" BACKCOLOR=""#00C0C0C0"" FONTNAME=""ＭＳ ゴシック"" FONTSIZE=""9"" OUTPUT=""0"" LEFT="""&amp;TEXT(Q9+100+LENB(D9)*90+O9*110+100,"#")&amp;""" TOP="""&amp;R9+20&amp;""" WIDTH="""&amp;TEXT(LEN(G9)*400,"#")&amp;""" HEIGHT="""&amp;T9&amp;""" &gt;",""),AA9)</f>
        <v>エラー</v>
      </c>
      <c r="AA9" s="12" t="str">
        <f>IF(I9="文字表示","&lt;LABEL NAME=""LL"&amp;RIGHT("0"&amp;TEXT(COUNTIF(I$2:I9,"文字表示"),"#"),2)&amp;""" TITLE="""&amp;F9&amp;""" FORECOLOR=""#00000000"" BACKCOLOR=""#00C0C0C0"" FONTNAME=""ＭＳ ゴシック"" FONTSIZE=""9"" OUTPUT=""0"" LEFT="""&amp;Q9&amp;""" TOP="""&amp;R9+20&amp;"""WIDTH="""&amp;TEXT(LENB(F9)*92,"#")&amp;""" HEIGHT="""&amp;T9&amp;""" &gt;","エラー")</f>
        <v>エラー</v>
      </c>
    </row>
    <row r="10" spans="1:27" ht="15.75" customHeight="1" x14ac:dyDescent="0.15">
      <c r="A10" s="16"/>
      <c r="B10" s="16"/>
      <c r="C10" s="16"/>
      <c r="D10" s="16" t="s">
        <v>64</v>
      </c>
      <c r="E10" s="16" t="s">
        <v>64</v>
      </c>
      <c r="F10" s="16"/>
      <c r="G10" s="16" t="s">
        <v>65</v>
      </c>
      <c r="H10" s="22"/>
      <c r="I10" s="23" t="s">
        <v>50</v>
      </c>
      <c r="J10" s="23" t="s">
        <v>51</v>
      </c>
      <c r="K10" s="24" t="s">
        <v>45</v>
      </c>
      <c r="L10" s="16"/>
      <c r="M10" s="16"/>
      <c r="N10" s="16"/>
      <c r="O10" s="16">
        <v>2</v>
      </c>
      <c r="P10" s="9" t="str">
        <f ca="1">IF(C10&lt;&gt;"",IF(COUNTA(C$2:C10)=1,"&lt;GROUP ELEMENT=""GP"&amp;RIGHT("0"&amp;COUNTA(C$2:C10),2)&amp;""" NAME=""GP"&amp;RIGHT("0"&amp;COUNTA(C$2:C10),2)&amp;""" TITLE="""&amp;C10&amp;""" FORECOLOR=""#00000000"" BACKCOLOR=""#00C0C0C0"" FONTSIZE=""9"" OUTPUT=""0"" LEFT="""&amp;Q10&amp;""" TOP="""&amp;R10&amp;""" WIDTH="""&amp;S10&amp;""" HEIGHT="""&amp;T10&amp;""" OUTFORECOLOR=""#00000000""&gt;",IF(C10="終了","&lt;/GROUP&gt;&lt;COMMANDBUTTON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ELEMENT=""GP"&amp;RIGHT("0"&amp;TEXT(COUNTA(C$2:C10),"#"),2)&amp;""" NAME=""GP"&amp;RIGHT("0"&amp;COUNTA(C$2:C10),2)&amp;""" TITLE="""&amp;C10&amp;""" FORECOLOR=""#00000000"" BACKCOLOR=""#00C0C0C0"" FONTSIZE=""9"" OUTPUT=""0"" LEFT="""&amp;Q10&amp;""" TOP="""&amp;R10&amp;""" WIDTH="""&amp;S10&amp;""" HEIGHT="""&amp;T10&amp;""" OUTFORECOLOR=""#00000000""&gt;")),Y10)</f>
        <v>&lt;LABEL NAME="L-TB06" TITLE="前の月経日数" FORECOLOR="#00000000" BACKCOLOR="#00C0C0C0" FONTNAME="ＭＳ ゴシック" FONTSIZE="9" OUTPUT="0" LEFT="4790" TOP="750"WIDTH="1200" HEIGHT="280" &gt;&lt;TEXTBOX NAME="TB06" ELEMENT="前の月経日数" FORECOLOR="#00080000" BACKCOLOR="#00FFFFFF" FONTNAME="ＭＳ ゴシック" FONTSIZE="9" DATATYPE="NUMERIC"DECIMALPLACES="0" IMEMODE="02" BEFORESTRING="前の月経日数 " AFTERSTRING="日間" MAXVALUE="" MINVALUE="" SKIP="True" OUTPUT="2"  LEFT="6090" TOP="730" WIDTH="404" HEIGHT="280" TABINDEX="8" OUTFORECOLOR="#00000000" OUTBR="AFTER"&gt;&lt;LABEL NAME="LA-TB06" TITLE="日間" FORECOLOR="#00000000" BACKCOLOR="#00C0C0C0" FONTNAME="ＭＳ ゴシック" FONTSIZE="9" OUTPUT="0" LEFT="6594" TOP="750" WIDTH="400" HEIGHT="280" &gt;</v>
      </c>
      <c r="Q10" s="14">
        <f t="shared" si="0"/>
        <v>4790</v>
      </c>
      <c r="R10" s="14">
        <f t="shared" ca="1" si="1"/>
        <v>730</v>
      </c>
      <c r="S10" s="14">
        <f t="shared" si="2"/>
        <v>2456</v>
      </c>
      <c r="T10" s="14">
        <f ca="1">IF(C10&lt;&gt;"",SUM(INDIRECT("V"&amp;ROW()):INDIRECT("V"&amp;X11))+400,MAX(190*(IFERROR(SEARCH("★",SUBSTITUTE(L10,"｜","★",1))&gt;0,0)+IFERROR(SEARCH("★",SUBSTITUTE(L10,"｜","★",2))&gt;0,0)+IFERROR(SEARCH("★",SUBSTITUTE(L10,"｜","★",3))&gt;0,0)+IFERROR(SEARCH("★",SUBSTITUTE(L10,"｜","★",4))&gt;0,0)+IFERROR(SEARCH("★",SUBSTITUTE(L10,"｜","★",5))&gt;0,0)+IFERROR(SEARCH("★",SUBSTITUTE(L10,"｜","★",6))&gt;0,0)+IFERROR(SEARCH("★",SUBSTITUTE(L10,"｜","★",7))&gt;0,0)+IFERROR(SEARCH("★",SUBSTITUTE(L10,"｜","★",8))&gt;0,0)+IFERROR(SEARCH("★",SUBSTITUTE(L10,"｜","★",9))&gt;0,0)+IFERROR(SEARCH("★",SUBSTITUTE(L10,"｜","★",10))&gt;0,0)+IFERROR(SEARCH("★",SUBSTITUTE(L10,"｜","★",11))&gt;0,0)+IFERROR(SEARCH("★",SUBSTITUTE(L10,"｜","★",12))&gt;0,0)+IFERROR(SEARCH("★",SUBSTITUTE(L10,"｜","★",13))&gt;0,0)+IFERROR(SEARCH("★",SUBSTITUTE(L10,"｜","★",14))&gt;0,0)+IFERROR(SEARCH("★",SUBSTITUTE(L10,"｜","★",15))&gt;0,0))+40,280))</f>
        <v>280</v>
      </c>
      <c r="U10" s="14">
        <f t="shared" ca="1" si="3"/>
        <v>280</v>
      </c>
      <c r="V10" s="14">
        <f t="shared" si="4"/>
        <v>0</v>
      </c>
      <c r="W10" s="14">
        <f t="shared" si="5"/>
        <v>3</v>
      </c>
      <c r="X10" s="14">
        <f t="shared" si="6"/>
        <v>17</v>
      </c>
      <c r="Y10" s="12" t="str">
        <f ca="1">IF(I10="普通入力","&lt;LABEL NAME=""L-TB"&amp;RIGHT("0"&amp;TEXT(COUNTIF(I$2:I10,"普通入力"),"#"),2)&amp;""" TITLE="""&amp;D10&amp;""" FORECOLOR=""#00000000"" BACKCOLOR=""#00C0C0C0"" FONTNAME=""ＭＳ ゴシック"" FONTSIZE=""9"" OUTPUT=""0"" LEFT="""&amp;Q10&amp;""" TOP="""&amp;R10+20&amp;"""WIDTH="""&amp;TEXT(LENB(D10)*100,"#")&amp;""" HEIGHT="""&amp;T10&amp;""" &gt;&lt;TEXTBOX NAME=""TB"&amp;RIGHT("0"&amp;TEXT(COUNTIF(I$2:I10,"普通入力"),"#"),2)&amp;""" ELEMENT="""&amp;D10&amp;""" FORECOLOR=""#00080000"" BACKCOLOR=""#00FFFFFF"" FONTNAME=""ＭＳ ゴシック"" FONTSIZE=""9"""&amp;IF(J10="文字列",""," DATATYPE=""NUMERIC""")&amp;"DECIMALPLACES="""&amp;IF(LEFT(J10,2)="小数",RIGHT(J10,1),0)&amp;""" IMEMODE="""&amp;IF(K10="全角","04","02")&amp;""" BEFORESTRING="""&amp;E10&amp;" "" AFTERSTRING="""&amp;G10&amp;""" MAXVALUE="""&amp;M10&amp;""" MINVALUE="""&amp;N10&amp;""" SKIP="""&amp;IF(H10="必須","False","True")&amp;""" OUTPUT=""2""  LEFT="""&amp;TEXT(Q10+100+LENB(D10)*100,"#")&amp;""" TOP="""&amp;R10&amp;""" WIDTH="""&amp;TEXT(220+O10*92,"#")&amp;""" HEIGHT="""&amp;T10&amp;""" TABINDEX="""&amp;TEXT(COUNTA(I$2:I10),"#")&amp;""" OUTFORECOLOR=""#00000000"" OUTBR=""AFTER""&gt;"&amp;IF(G10&lt;&gt;"","&lt;LABEL NAME=""LA-TB"&amp;RIGHT("0"&amp;TEXT(COUNTIF(I$2:I10,"普通入力"),"#"),2)&amp;""" TITLE="""&amp;G10&amp;""" FORECOLOR=""#00000000"" BACKCOLOR=""#00C0C0C0"" FONTNAME=""ＭＳ ゴシック"" FONTSIZE=""9"" OUTPUT=""0"" LEFT="""&amp;TEXT(Q10+100+LENB(D10)*100+O10*92+320,"#")&amp;""" TOP="""&amp;R10+20&amp;""" WIDTH="""&amp;TEXT(LENB(G10)*100,"#")&amp;""" HEIGHT="""&amp;T10&amp;""" &gt;",""),Z10)</f>
        <v>&lt;LABEL NAME="L-TB06" TITLE="前の月経日数" FORECOLOR="#00000000" BACKCOLOR="#00C0C0C0" FONTNAME="ＭＳ ゴシック" FONTSIZE="9" OUTPUT="0" LEFT="4790" TOP="750"WIDTH="1200" HEIGHT="280" &gt;&lt;TEXTBOX NAME="TB06" ELEMENT="前の月経日数" FORECOLOR="#00080000" BACKCOLOR="#00FFFFFF" FONTNAME="ＭＳ ゴシック" FONTSIZE="9" DATATYPE="NUMERIC"DECIMALPLACES="0" IMEMODE="02" BEFORESTRING="前の月経日数 " AFTERSTRING="日間" MAXVALUE="" MINVALUE="" SKIP="True" OUTPUT="2"  LEFT="6090" TOP="730" WIDTH="404" HEIGHT="280" TABINDEX="8" OUTFORECOLOR="#00000000" OUTBR="AFTER"&gt;&lt;LABEL NAME="LA-TB06" TITLE="日間" FORECOLOR="#00000000" BACKCOLOR="#00C0C0C0" FONTNAME="ＭＳ ゴシック" FONTSIZE="9" OUTPUT="0" LEFT="6594" TOP="750" WIDTH="400" HEIGHT="280" &gt;</v>
      </c>
      <c r="Z10" s="12" t="str">
        <f>IF(OR(I10="複数選択",I10="択一"),"&lt;LABEL NAME=""L-LB"&amp;RIGHT("0"&amp;TEXT(COUNTIF(I$2:I10,"複数選択")+COUNTIF(I$2:I10,"択一"),"#"),2)&amp;""" TITLE="""&amp;D10&amp;""" FORECOLOR=""#00000000"" BACKCOLOR=""#00C0C0C0"" FONTNAME=""ＭＳ ゴシック"" FONTSIZE=""9"" OUTPUT=""0"" LEFT="""&amp;Q10&amp;""" TOP="""&amp;R10+20&amp;"""WIDTH="""&amp;TEXT(LENB(D10)*90,"#")&amp;""" HEIGHT="""&amp;T10&amp;""" &gt;&lt;LISTBOX NAME=""LB"&amp;RIGHT("0"&amp;TEXT(COUNTIF(I$2:I10,"複数選択")+COUNTIF(I$2:I10,"択一"),"#"),2)&amp;""" ELEMENT="""&amp;D10&amp;""" FORECOLOR=""#00080000"" BACKCOLOR=""#00FFFFFF"" FONTNAME=""ＭＳ ゴシック"" FONTSIZE=""9"""&amp;IF(J10="文字列",""," DATATYPE=""NUMERIC""")&amp;" IMEMODE="""&amp;IF(K10="全角","04","02")&amp;""" BEFORESTRING="""&amp;E10&amp;" "" AFTERSTRING="""&amp;G10&amp;""" MULTIPLE="""&amp;IF(I10="複数選択","True")&amp;""" MINVALUE="""&amp;N10&amp;""" SKIP="""&amp;IF(H10="必須","False","True")&amp;""" OUTPUT=""2""  LEFT="""&amp;TEXT(Q10+100+LENB(D10)*90,"#")&amp;""" TOP="""&amp;R10&amp;""" WIDTH="""&amp;TEXT(O10*92+120,"#")&amp;""" HEIGHT="""&amp;T10&amp;""" TABINDEX="""&amp;TEXT(COUNTA(I$2:I10),"#")&amp;""" OUTFORECOLOR=""#00000000"" OUTBR=""AFTER""&gt;&lt;LISTBOXOPTION TITLE="""&amp;LEFT(L10,SEARCH("｜",L10)-1)&amp;""" SELECTED=""True"" VALUE="""&amp;LEFT(L10,SEARCH("｜",L10)-1)&amp;"""&gt;"&amp;IFERROR("&lt;LISTBOXOPTION TITLE="""&amp;
MID(L10,SEARCH("★",SUBSTITUTE(L10,"｜","★",1))+1,SEARCH("★",SUBSTITUTE(L10,"｜","★",2))-SEARCH("★",SUBSTITUTE(L10,"｜","★",1))-1)&amp;""" VALUE="""&amp;MID(L10,SEARCH("★",SUBSTITUTE(L10,"｜","★",1))+1,SEARCH("★",SUBSTITUTE(L10,"｜","★",2))-SEARCH("★",SUBSTITUTE(L10,"｜","★",1))-1)&amp;"""&gt;","")&amp;
IFERROR("&lt;LISTBOXOPTION TITLE="""&amp;MID(L10,
SEARCH("★",SUBSTITUTE(L10,"｜","★",2))+1,SEARCH("★",SUBSTITUTE(L10,"｜","★",3))-SEARCH("★",SUBSTITUTE(L10,"｜","★",2))-1)&amp;""" VALUE="""&amp;MID(L10,SEARCH("★",SUBSTITUTE(L10,"｜","★",2))+1,SEARCH("★",SUBSTITUTE(L10,"｜","★",3))-SEARCH("★",SUBSTITUTE(L10,"｜","★",2))-1)&amp;"""&gt;","")&amp;IFERROR("&lt;LISTBOXOPTION TITLE="""&amp;MID(L10,SEARCH("★",SUBSTITUTE(L10,"｜","★",3))+1,SEARCH("★",SUBSTITUTE(L10,"｜","★",4))-SEARCH("★",SUBSTITUTE(L10,"｜","★",3))-1)&amp;""" VALUE="""&amp;MID(L10,SEARCH("★",SUBSTITUTE(L10,"｜","★",3))+1,SEARCH("★",SUBSTITUTE(L10,"｜","★",4))-SEARCH("★",SUBSTITUTE(L10,"｜","★",3))-1)&amp;"""&gt;","")&amp;IFERROR("&lt;LISTBOXOPTION TITLE="""&amp;MID(L10,SEARCH("★",SUBSTITUTE(L10,"｜","★",4))+1,SEARCH("★",SUBSTITUTE(L10,"｜","★",5))-SEARCH("★",SUBSTITUTE(L10,"｜","★",4))-1)&amp;""" VALUE="""&amp;MID(L10,SEARCH("★",SUBSTITUTE(L10,"｜","★",4))+1,SEARCH("★",SUBSTITUTE(L10,"｜","★",5))-SEARCH("★",SUBSTITUTE(L10,"｜","★",4))-1
)&amp;"""&gt;","")&amp;
IFERROR("&lt;LISTBOXOPTION TITLE="""&amp;MID(L10,SEARCH("★",SUBSTITUTE(L10,"｜","★",5))+1,SEARCH("★",SUBSTITUTE(L10,"｜","★",6))-SEARCH("★",SUBSTITUTE(L10,"｜","★",5))-1)&amp;""" VALUE="""&amp;MID(L10,SEARCH("★",SUBSTITUTE(L10,"｜","★",5))+1,SEARCH("★",SUBSTITUTE(L10,"｜","★",6))-SEARCH("★",SUBSTITUTE(L10,"｜","★",5))-1
)&amp;"""&gt;","")&amp;IFERROR("&lt;LISTBOXOPTION TITLE="""&amp;MID(L10,SEARCH("★",SUBSTITUTE(L10,"｜","★",6))+1,SEARCH("★",SUBSTITUTE(L10,"｜","★",7))-SEARCH("★",SUBSTITUTE(L10,"｜","★",6))-1)&amp;""" VALUE="""&amp;MID(L10,SEARCH("★",SUBSTITUTE(L10,"｜","★",6))+1,SEARCH("★",SUBSTITUTE(L10,"｜","★",7))-SEARCH("★",SUBSTITUTE(L10,"｜","★",6))-1
)&amp;"""&gt;","")&amp;IFERROR("&lt;LISTBOXOPTION TITLE="""&amp;MID(L10,SEARCH("★",SUBSTITUTE(L10,"｜","★",7))+1,SEARCH("★",SUBSTITUTE(L10,"｜","★",8))-SEARCH("★",SUBSTITUTE(L10,"｜","★",7))-1)&amp;""" VALUE="""&amp;MID(L10,SEARCH("★",SUBSTITUTE(L10,"｜","★",7))+1,SEARCH("★",SUBSTITUTE(L10,"｜","★",8))-SEARCH("★",SUBSTITUTE(L10,"｜","★",7))-1
)&amp;"""&gt;","")&amp;IFERROR("&lt;LISTBOXOPTION TITLE="""&amp;MID(L10,SEARCH("★",SUBSTITUTE(L10,"｜","★",8))+1,SEARCH("★",SUBSTITUTE(L10,"｜","★",9))-SEARCH("★",SUBSTITUTE(L10,"｜","★",8))-1)&amp;""" VALUE="""&amp;MID(L10,SEARCH("★",SUBSTITUTE(L10,"｜","★",8))+1,SEARCH("★",SUBSTITUTE(L10,"｜","★",9))-SEARCH("★",SUBSTITUTE(L10,"｜","★",8))-1
)&amp;"""&gt;","")&amp;IFERROR("&lt;LISTBOXOPTION TITLE="""&amp;MID(L10,SEARCH("★",SUBSTITUTE(L10,"｜","★",9))+1,SEARCH("★",SUBSTITUTE(L10,"｜","★",10))-SEARCH("★",SUBSTITUTE(L10,"｜","★",9))-1)&amp;""" VALUE="""&amp;MID(L10,SEARCH("★",SUBSTITUTE(L10,"｜","★",9))+1,SEARCH("★",SUBSTITUTE(L10,"｜","★",10))-SEARCH("★",SUBSTITUTE(L10,"｜","★",9))-1
)&amp;"""&gt;","")&amp;IFERROR("&lt;LISTBOXOPTION TITLE="""&amp;MID(L10,SEARCH("★",SUBSTITUTE(L10,"｜","★",10))+1,SEARCH("★",SUBSTITUTE(L10,"｜","★",11))-SEARCH("★",SUBSTITUTE(L10,"｜","★",10))-1)&amp;""" VALUE="""&amp;MID(L10,SEARCH("★",SUBSTITUTE(L10,"｜","★",10))+1,SEARCH("★",SUBSTITUTE(L10,"｜","★",11))-SEARCH("★",SUBSTITUTE(L10,"｜","★",10))-1
)&amp;"""&gt;","")&amp;IFERROR("&lt;LISTBOXOPTION TITLE="""&amp;MID(L10,SEARCH("★",SUBSTITUTE(L10,"｜","★",11))+1,SEARCH("★",SUBSTITUTE(L10,"｜","★",12))-SEARCH("★",SUBSTITUTE(L10,"｜","★",11))-1)&amp;""" VALUE="""&amp;MID(L10,SEARCH("★",SUBSTITUTE(L10,"｜","★",11))+1,SEARCH("★",SUBSTITUTE(L10,"｜","★",12))-SEARCH("★",SUBSTITUTE(L10,"｜","★",11))-1
)&amp;"""&gt;","")&amp;IFERROR("&lt;LISTBOXOPTION TITLE="""&amp;MID(L10,SEARCH("★",SUBSTITUTE(L10,"｜","★",12))+1,SEARCH("★",SUBSTITUTE(L10,"｜","★",13))-SEARCH("★",SUBSTITUTE(L10,"｜","★",12))-1)&amp;""" VALUE="""&amp;MID(L10,SEARCH("★",SUBSTITUTE(L10,"｜","★",12))+1,SEARCH("★",SUBSTITUTE(L10,"｜","★",13))-SEARCH("★",SUBSTITUTE(L10,"｜","★",12))-1
)&amp;"""&gt;","")&amp;IFERROR("&lt;LISTBOXOPTION TITLE="""&amp;MID(L10,SEARCH("★",SUBSTITUTE(L10,"｜","★",13))+1,SEARCH("★",SUBSTITUTE(L10,"｜","★",14))-SEARCH("★",SUBSTITUTE(L10,"｜","★",13))-1)&amp;""" VALUE="""&amp;MID(L10,SEARCH("★",SUBSTITUTE(L10,"｜","★",13))+1,SEARCH("★",SUBSTITUTE(L10,"｜","★",14))-SEARCH("★",SUBSTITUTE(L10,"｜","★",13))-1
)&amp;"""&gt;","")&amp;IFERROR("&lt;LISTBOXOPTION TITLE="""&amp;MID(L10,SEARCH("★",SUBSTITUTE(L10,"｜","★",14))+1,SEARCH("★",SUBSTITUTE(L10,"｜","★",15))-SEARCH("★",SUBSTITUTE(L10,"｜","★",14))-1)&amp;""" VALUE="""&amp;MID(L10,SEARCH("★",SUBSTITUTE(L10,"｜","★",14))+1,SEARCH("★",SUBSTITUTE(L10,"｜","★",15))-SEARCH("★",SUBSTITUTE(L10,"｜","★",14))-1
)&amp;"""&gt;","")&amp;IFERROR("&lt;LISTBOXOPTION TITLE="""&amp;MID(L10,SEARCH("★",SUBSTITUTE(L10,"｜","★",15))+1,SEARCH("★",SUBSTITUTE(L10,"｜","★",16))-SEARCH("★",SUBSTITUTE(L10,"｜","★",15))-1)&amp;""" VALUE="""&amp;MID(L10,SEARCH("★",SUBSTITUTE(L10,"｜","★",15))+1,SEARCH("★",SUBSTITUTE(L10,"｜","★",16))-SEARCH("★",SUBSTITUTE(L10,"｜","★",15))-1
)&amp;"""&gt;","")&amp;IFERROR("&lt;LISTBOXOPTION TITLE="""&amp;MID(L10,SEARCH("★",SUBSTITUTE(L10,"｜","★",16))+1,SEARCH("★",SUBSTITUTE(L10,"｜","★",17))-SEARCH("★",SUBSTITUTE(L10,"｜","★",16))-1)&amp;""" VALUE="""&amp;MID(L10,SEARCH("★",SUBSTITUTE(L10,"｜","★",16))+1,SEARCH("★",SUBSTITUTE(L10,"｜","★",16))-SEARCH("★",SUBSTITUTE(L10,"｜","★",16))-1
)&amp;"""&gt;","")&amp;"&lt;/LISTBOX&gt;"&amp;IF(G10&lt;&gt;"","&lt;LABEL NAME=""LA-LB"&amp;RIGHT("0"&amp;TEXT(COUNTIF(I$2:I10,"複数選択")+COUNTIF(I$2:I10,"択一"),"#"),2)&amp;""" TITLE="""&amp;G10&amp;""" FORECOLOR=""#00000000"" BACKCOLOR=""#00C0C0C0"" FONTNAME=""ＭＳ ゴシック"" FONTSIZE=""9"" OUTPUT=""0"" LEFT="""&amp;TEXT(Q10+100+LENB(D10)*90+O10*110+100,"#")&amp;""" TOP="""&amp;R10+20&amp;""" WIDTH="""&amp;TEXT(LEN(G10)*400,"#")&amp;""" HEIGHT="""&amp;T10&amp;""" &gt;",""),AA10)</f>
        <v>エラー</v>
      </c>
      <c r="AA10" s="12" t="str">
        <f>IF(I10="文字表示","&lt;LABEL NAME=""LL"&amp;RIGHT("0"&amp;TEXT(COUNTIF(I$2:I10,"文字表示"),"#"),2)&amp;""" TITLE="""&amp;F10&amp;""" FORECOLOR=""#00000000"" BACKCOLOR=""#00C0C0C0"" FONTNAME=""ＭＳ ゴシック"" FONTSIZE=""9"" OUTPUT=""0"" LEFT="""&amp;Q10&amp;""" TOP="""&amp;R10+20&amp;"""WIDTH="""&amp;TEXT(LENB(F10)*92,"#")&amp;""" HEIGHT="""&amp;T10&amp;""" &gt;","エラー")</f>
        <v>エラー</v>
      </c>
    </row>
    <row r="11" spans="1:27" ht="24.75" customHeight="1" x14ac:dyDescent="0.15">
      <c r="A11" s="16"/>
      <c r="B11" s="16"/>
      <c r="C11" s="16"/>
      <c r="D11" s="16" t="s">
        <v>66</v>
      </c>
      <c r="E11" s="16" t="s">
        <v>66</v>
      </c>
      <c r="F11" s="16"/>
      <c r="G11" s="16"/>
      <c r="H11" s="22"/>
      <c r="I11" s="23" t="s">
        <v>59</v>
      </c>
      <c r="J11" s="23" t="s">
        <v>56</v>
      </c>
      <c r="K11" s="24"/>
      <c r="L11" s="16" t="s">
        <v>67</v>
      </c>
      <c r="M11" s="16"/>
      <c r="N11" s="16"/>
      <c r="O11" s="16">
        <v>4</v>
      </c>
      <c r="P11" s="9" t="str">
        <f ca="1">IF(C11&lt;&gt;"",IF(COUNTA(C$2:C11)=1,"&lt;GROUP ELEMENT=""GP"&amp;RIGHT("0"&amp;COUNTA(C$2:C11),2)&amp;""" NAME=""GP"&amp;RIGHT("0"&amp;COUNTA(C$2:C11),2)&amp;""" TITLE="""&amp;C11&amp;""" FORECOLOR=""#00000000"" BACKCOLOR=""#00C0C0C0"" FONTSIZE=""9"" OUTPUT=""0"" LEFT="""&amp;Q11&amp;""" TOP="""&amp;R11&amp;""" WIDTH="""&amp;S11&amp;""" HEIGHT="""&amp;T11&amp;""" OUTFORECOLOR=""#00000000""&gt;",IF(C11="終了","&lt;/GROUP&gt;&lt;COMMANDBUTTON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ELEMENT=""GP"&amp;RIGHT("0"&amp;TEXT(COUNTA(C$2:C11),"#"),2)&amp;""" NAME=""GP"&amp;RIGHT("0"&amp;COUNTA(C$2:C11),2)&amp;""" TITLE="""&amp;C11&amp;""" FORECOLOR=""#00000000"" BACKCOLOR=""#00C0C0C0"" FONTSIZE=""9"" OUTPUT=""0"" LEFT="""&amp;Q11&amp;""" TOP="""&amp;R11&amp;""" WIDTH="""&amp;S11&amp;""" HEIGHT="""&amp;T11&amp;""" OUTFORECOLOR=""#00000000""&gt;")),Y11)</f>
        <v>&lt;LABEL NAME="L-LB02" TITLE="多嚢胞性卵巣症候群" FORECOLOR="#00000000" BACKCOLOR="#00C0C0C0" FONTNAME="ＭＳ ゴシック" FONTSIZE="9" OUTPUT="0" LEFT="7496" TOP="750"WIDTH="1620" HEIGHT="420" &gt;&lt;LISTBOX NAME="LB02" ELEMENT="多嚢胞性卵巣症候群" FORECOLOR="#00080000" BACKCOLOR="#00FFFFFF" FONTNAME="ＭＳ ゴシック" FONTSIZE="9" IMEMODE="02" BEFORESTRING="多嚢胞性卵巣症候群 " AFTERSTRING="" MULTIPLE="FALSE" MINVALUE="" SKIP="True" OUTPUT="2"  LEFT="9216" TOP="730" WIDTH="488" HEIGHT="420" TABINDEX="9" OUTFORECOLOR="#00000000" OUTBR="AFTER"&gt;&lt;LISTBOXOPTION TITLE="なし" SELECTED="True" VALUE="なし"&gt;&lt;LISTBOXOPTION TITLE="あり" VALUE="あり"&gt;&lt;/LISTBOX&gt;</v>
      </c>
      <c r="Q11" s="14">
        <f t="shared" si="0"/>
        <v>7496</v>
      </c>
      <c r="R11" s="14">
        <f t="shared" ca="1" si="1"/>
        <v>730</v>
      </c>
      <c r="S11" s="14">
        <f t="shared" si="2"/>
        <v>2824</v>
      </c>
      <c r="T11" s="14">
        <f ca="1">IF(C11&lt;&gt;"",SUM(INDIRECT("V"&amp;ROW()):INDIRECT("V"&amp;X12))+400,MAX(190*(IFERROR(SEARCH("★",SUBSTITUTE(L11,"｜","★",1))&gt;0,0)+IFERROR(SEARCH("★",SUBSTITUTE(L11,"｜","★",2))&gt;0,0)+IFERROR(SEARCH("★",SUBSTITUTE(L11,"｜","★",3))&gt;0,0)+IFERROR(SEARCH("★",SUBSTITUTE(L11,"｜","★",4))&gt;0,0)+IFERROR(SEARCH("★",SUBSTITUTE(L11,"｜","★",5))&gt;0,0)+IFERROR(SEARCH("★",SUBSTITUTE(L11,"｜","★",6))&gt;0,0)+IFERROR(SEARCH("★",SUBSTITUTE(L11,"｜","★",7))&gt;0,0)+IFERROR(SEARCH("★",SUBSTITUTE(L11,"｜","★",8))&gt;0,0)+IFERROR(SEARCH("★",SUBSTITUTE(L11,"｜","★",9))&gt;0,0)+IFERROR(SEARCH("★",SUBSTITUTE(L11,"｜","★",10))&gt;0,0)+IFERROR(SEARCH("★",SUBSTITUTE(L11,"｜","★",11))&gt;0,0)+IFERROR(SEARCH("★",SUBSTITUTE(L11,"｜","★",12))&gt;0,0)+IFERROR(SEARCH("★",SUBSTITUTE(L11,"｜","★",13))&gt;0,0)+IFERROR(SEARCH("★",SUBSTITUTE(L11,"｜","★",14))&gt;0,0)+IFERROR(SEARCH("★",SUBSTITUTE(L11,"｜","★",15))&gt;0,0))+40,280))</f>
        <v>420</v>
      </c>
      <c r="U11" s="14">
        <f t="shared" ca="1" si="3"/>
        <v>420</v>
      </c>
      <c r="V11" s="14">
        <f t="shared" si="4"/>
        <v>0</v>
      </c>
      <c r="W11" s="14">
        <f t="shared" si="5"/>
        <v>3</v>
      </c>
      <c r="X11" s="14">
        <f t="shared" si="6"/>
        <v>17</v>
      </c>
      <c r="Y11" s="12" t="str">
        <f ca="1">IF(I11="普通入力","&lt;LABEL NAME=""L-TB"&amp;RIGHT("0"&amp;TEXT(COUNTIF(I$2:I11,"普通入力"),"#"),2)&amp;""" TITLE="""&amp;D11&amp;""" FORECOLOR=""#00000000"" BACKCOLOR=""#00C0C0C0"" FONTNAME=""ＭＳ ゴシック"" FONTSIZE=""9"" OUTPUT=""0"" LEFT="""&amp;Q11&amp;""" TOP="""&amp;R11+20&amp;"""WIDTH="""&amp;TEXT(LENB(D11)*100,"#")&amp;""" HEIGHT="""&amp;T11&amp;""" &gt;&lt;TEXTBOX NAME=""TB"&amp;RIGHT("0"&amp;TEXT(COUNTIF(I$2:I11,"普通入力"),"#"),2)&amp;""" ELEMENT="""&amp;D11&amp;""" FORECOLOR=""#00080000"" BACKCOLOR=""#00FFFFFF"" FONTNAME=""ＭＳ ゴシック"" FONTSIZE=""9"""&amp;IF(J11="文字列",""," DATATYPE=""NUMERIC""")&amp;"DECIMALPLACES="""&amp;IF(LEFT(J11,2)="小数",RIGHT(J11,1),0)&amp;""" IMEMODE="""&amp;IF(K11="全角","04","02")&amp;""" BEFORESTRING="""&amp;E11&amp;" "" AFTERSTRING="""&amp;G11&amp;""" MAXVALUE="""&amp;M11&amp;""" MINVALUE="""&amp;N11&amp;""" SKIP="""&amp;IF(H11="必須","False","True")&amp;""" OUTPUT=""2""  LEFT="""&amp;TEXT(Q11+100+LENB(D11)*100,"#")&amp;""" TOP="""&amp;R11&amp;""" WIDTH="""&amp;TEXT(220+O11*92,"#")&amp;""" HEIGHT="""&amp;T11&amp;""" TABINDEX="""&amp;TEXT(COUNTA(I$2:I11),"#")&amp;""" OUTFORECOLOR=""#00000000"" OUTBR=""AFTER""&gt;"&amp;IF(G11&lt;&gt;"","&lt;LABEL NAME=""LA-TB"&amp;RIGHT("0"&amp;TEXT(COUNTIF(I$2:I11,"普通入力"),"#"),2)&amp;""" TITLE="""&amp;G11&amp;""" FORECOLOR=""#00000000"" BACKCOLOR=""#00C0C0C0"" FONTNAME=""ＭＳ ゴシック"" FONTSIZE=""9"" OUTPUT=""0"" LEFT="""&amp;TEXT(Q11+100+LENB(D11)*100+O11*92+320,"#")&amp;""" TOP="""&amp;R11+20&amp;""" WIDTH="""&amp;TEXT(LENB(G11)*100,"#")&amp;""" HEIGHT="""&amp;T11&amp;""" &gt;",""),Z11)</f>
        <v>&lt;LABEL NAME="L-LB02" TITLE="多嚢胞性卵巣症候群" FORECOLOR="#00000000" BACKCOLOR="#00C0C0C0" FONTNAME="ＭＳ ゴシック" FONTSIZE="9" OUTPUT="0" LEFT="7496" TOP="750"WIDTH="1620" HEIGHT="420" &gt;&lt;LISTBOX NAME="LB02" ELEMENT="多嚢胞性卵巣症候群" FORECOLOR="#00080000" BACKCOLOR="#00FFFFFF" FONTNAME="ＭＳ ゴシック" FONTSIZE="9" IMEMODE="02" BEFORESTRING="多嚢胞性卵巣症候群 " AFTERSTRING="" MULTIPLE="FALSE" MINVALUE="" SKIP="True" OUTPUT="2"  LEFT="9216" TOP="730" WIDTH="488" HEIGHT="420" TABINDEX="9" OUTFORECOLOR="#00000000" OUTBR="AFTER"&gt;&lt;LISTBOXOPTION TITLE="なし" SELECTED="True" VALUE="なし"&gt;&lt;LISTBOXOPTION TITLE="あり" VALUE="あり"&gt;&lt;/LISTBOX&gt;</v>
      </c>
      <c r="Z11" s="12" t="str">
        <f ca="1">IF(OR(I11="複数選択",I11="択一"),"&lt;LABEL NAME=""L-LB"&amp;RIGHT("0"&amp;TEXT(COUNTIF(I$2:I11,"複数選択")+COUNTIF(I$2:I11,"択一"),"#"),2)&amp;""" TITLE="""&amp;D11&amp;""" FORECOLOR=""#00000000"" BACKCOLOR=""#00C0C0C0"" FONTNAME=""ＭＳ ゴシック"" FONTSIZE=""9"" OUTPUT=""0"" LEFT="""&amp;Q11&amp;""" TOP="""&amp;R11+20&amp;"""WIDTH="""&amp;TEXT(LENB(D11)*90,"#")&amp;""" HEIGHT="""&amp;T11&amp;""" &gt;&lt;LISTBOX NAME=""LB"&amp;RIGHT("0"&amp;TEXT(COUNTIF(I$2:I11,"複数選択")+COUNTIF(I$2:I11,"択一"),"#"),2)&amp;""" ELEMENT="""&amp;D11&amp;""" FORECOLOR=""#00080000"" BACKCOLOR=""#00FFFFFF"" FONTNAME=""ＭＳ ゴシック"" FONTSIZE=""9"""&amp;IF(J11="文字列",""," DATATYPE=""NUMERIC""")&amp;" IMEMODE="""&amp;IF(K11="全角","04","02")&amp;""" BEFORESTRING="""&amp;E11&amp;" "" AFTERSTRING="""&amp;G11&amp;""" MULTIPLE="""&amp;IF(I11="複数選択","True")&amp;""" MINVALUE="""&amp;N11&amp;""" SKIP="""&amp;IF(H11="必須","False","True")&amp;""" OUTPUT=""2""  LEFT="""&amp;TEXT(Q11+100+LENB(D11)*90,"#")&amp;""" TOP="""&amp;R11&amp;""" WIDTH="""&amp;TEXT(O11*92+120,"#")&amp;""" HEIGHT="""&amp;T11&amp;""" TABINDEX="""&amp;TEXT(COUNTA(I$2:I11),"#")&amp;""" OUTFORECOLOR=""#00000000"" OUTBR=""AFTER""&gt;&lt;LISTBOXOPTION TITLE="""&amp;LEFT(L11,SEARCH("｜",L11)-1)&amp;""" SELECTED=""True"" VALUE="""&amp;LEFT(L11,SEARCH("｜",L11)-1)&amp;"""&gt;"&amp;IFERROR("&lt;LISTBOXOPTION TITLE="""&amp;
MID(L11,SEARCH("★",SUBSTITUTE(L11,"｜","★",1))+1,SEARCH("★",SUBSTITUTE(L11,"｜","★",2))-SEARCH("★",SUBSTITUTE(L11,"｜","★",1))-1)&amp;""" VALUE="""&amp;MID(L11,SEARCH("★",SUBSTITUTE(L11,"｜","★",1))+1,SEARCH("★",SUBSTITUTE(L11,"｜","★",2))-SEARCH("★",SUBSTITUTE(L11,"｜","★",1))-1)&amp;"""&gt;","")&amp;
IFERROR("&lt;LISTBOXOPTION TITLE="""&amp;MID(L11,
SEARCH("★",SUBSTITUTE(L11,"｜","★",2))+1,SEARCH("★",SUBSTITUTE(L11,"｜","★",3))-SEARCH("★",SUBSTITUTE(L11,"｜","★",2))-1)&amp;""" VALUE="""&amp;MID(L11,SEARCH("★",SUBSTITUTE(L11,"｜","★",2))+1,SEARCH("★",SUBSTITUTE(L11,"｜","★",3))-SEARCH("★",SUBSTITUTE(L11,"｜","★",2))-1)&amp;"""&gt;","")&amp;IFERROR("&lt;LISTBOXOPTION TITLE="""&amp;MID(L11,SEARCH("★",SUBSTITUTE(L11,"｜","★",3))+1,SEARCH("★",SUBSTITUTE(L11,"｜","★",4))-SEARCH("★",SUBSTITUTE(L11,"｜","★",3))-1)&amp;""" VALUE="""&amp;MID(L11,SEARCH("★",SUBSTITUTE(L11,"｜","★",3))+1,SEARCH("★",SUBSTITUTE(L11,"｜","★",4))-SEARCH("★",SUBSTITUTE(L11,"｜","★",3))-1)&amp;"""&gt;","")&amp;IFERROR("&lt;LISTBOXOPTION TITLE="""&amp;MID(L11,SEARCH("★",SUBSTITUTE(L11,"｜","★",4))+1,SEARCH("★",SUBSTITUTE(L11,"｜","★",5))-SEARCH("★",SUBSTITUTE(L11,"｜","★",4))-1)&amp;""" VALUE="""&amp;MID(L11,SEARCH("★",SUBSTITUTE(L11,"｜","★",4))+1,SEARCH("★",SUBSTITUTE(L11,"｜","★",5))-SEARCH("★",SUBSTITUTE(L11,"｜","★",4))-1
)&amp;"""&gt;","")&amp;
IFERROR("&lt;LISTBOXOPTION TITLE="""&amp;MID(L11,SEARCH("★",SUBSTITUTE(L11,"｜","★",5))+1,SEARCH("★",SUBSTITUTE(L11,"｜","★",6))-SEARCH("★",SUBSTITUTE(L11,"｜","★",5))-1)&amp;""" VALUE="""&amp;MID(L11,SEARCH("★",SUBSTITUTE(L11,"｜","★",5))+1,SEARCH("★",SUBSTITUTE(L11,"｜","★",6))-SEARCH("★",SUBSTITUTE(L11,"｜","★",5))-1
)&amp;"""&gt;","")&amp;IFERROR("&lt;LISTBOXOPTION TITLE="""&amp;MID(L11,SEARCH("★",SUBSTITUTE(L11,"｜","★",6))+1,SEARCH("★",SUBSTITUTE(L11,"｜","★",7))-SEARCH("★",SUBSTITUTE(L11,"｜","★",6))-1)&amp;""" VALUE="""&amp;MID(L11,SEARCH("★",SUBSTITUTE(L11,"｜","★",6))+1,SEARCH("★",SUBSTITUTE(L11,"｜","★",7))-SEARCH("★",SUBSTITUTE(L11,"｜","★",6))-1
)&amp;"""&gt;","")&amp;IFERROR("&lt;LISTBOXOPTION TITLE="""&amp;MID(L11,SEARCH("★",SUBSTITUTE(L11,"｜","★",7))+1,SEARCH("★",SUBSTITUTE(L11,"｜","★",8))-SEARCH("★",SUBSTITUTE(L11,"｜","★",7))-1)&amp;""" VALUE="""&amp;MID(L11,SEARCH("★",SUBSTITUTE(L11,"｜","★",7))+1,SEARCH("★",SUBSTITUTE(L11,"｜","★",8))-SEARCH("★",SUBSTITUTE(L11,"｜","★",7))-1
)&amp;"""&gt;","")&amp;IFERROR("&lt;LISTBOXOPTION TITLE="""&amp;MID(L11,SEARCH("★",SUBSTITUTE(L11,"｜","★",8))+1,SEARCH("★",SUBSTITUTE(L11,"｜","★",9))-SEARCH("★",SUBSTITUTE(L11,"｜","★",8))-1)&amp;""" VALUE="""&amp;MID(L11,SEARCH("★",SUBSTITUTE(L11,"｜","★",8))+1,SEARCH("★",SUBSTITUTE(L11,"｜","★",9))-SEARCH("★",SUBSTITUTE(L11,"｜","★",8))-1
)&amp;"""&gt;","")&amp;IFERROR("&lt;LISTBOXOPTION TITLE="""&amp;MID(L11,SEARCH("★",SUBSTITUTE(L11,"｜","★",9))+1,SEARCH("★",SUBSTITUTE(L11,"｜","★",10))-SEARCH("★",SUBSTITUTE(L11,"｜","★",9))-1)&amp;""" VALUE="""&amp;MID(L11,SEARCH("★",SUBSTITUTE(L11,"｜","★",9))+1,SEARCH("★",SUBSTITUTE(L11,"｜","★",10))-SEARCH("★",SUBSTITUTE(L11,"｜","★",9))-1
)&amp;"""&gt;","")&amp;IFERROR("&lt;LISTBOXOPTION TITLE="""&amp;MID(L11,SEARCH("★",SUBSTITUTE(L11,"｜","★",10))+1,SEARCH("★",SUBSTITUTE(L11,"｜","★",11))-SEARCH("★",SUBSTITUTE(L11,"｜","★",10))-1)&amp;""" VALUE="""&amp;MID(L11,SEARCH("★",SUBSTITUTE(L11,"｜","★",10))+1,SEARCH("★",SUBSTITUTE(L11,"｜","★",11))-SEARCH("★",SUBSTITUTE(L11,"｜","★",10))-1
)&amp;"""&gt;","")&amp;IFERROR("&lt;LISTBOXOPTION TITLE="""&amp;MID(L11,SEARCH("★",SUBSTITUTE(L11,"｜","★",11))+1,SEARCH("★",SUBSTITUTE(L11,"｜","★",12))-SEARCH("★",SUBSTITUTE(L11,"｜","★",11))-1)&amp;""" VALUE="""&amp;MID(L11,SEARCH("★",SUBSTITUTE(L11,"｜","★",11))+1,SEARCH("★",SUBSTITUTE(L11,"｜","★",12))-SEARCH("★",SUBSTITUTE(L11,"｜","★",11))-1
)&amp;"""&gt;","")&amp;IFERROR("&lt;LISTBOXOPTION TITLE="""&amp;MID(L11,SEARCH("★",SUBSTITUTE(L11,"｜","★",12))+1,SEARCH("★",SUBSTITUTE(L11,"｜","★",13))-SEARCH("★",SUBSTITUTE(L11,"｜","★",12))-1)&amp;""" VALUE="""&amp;MID(L11,SEARCH("★",SUBSTITUTE(L11,"｜","★",12))+1,SEARCH("★",SUBSTITUTE(L11,"｜","★",13))-SEARCH("★",SUBSTITUTE(L11,"｜","★",12))-1
)&amp;"""&gt;","")&amp;IFERROR("&lt;LISTBOXOPTION TITLE="""&amp;MID(L11,SEARCH("★",SUBSTITUTE(L11,"｜","★",13))+1,SEARCH("★",SUBSTITUTE(L11,"｜","★",14))-SEARCH("★",SUBSTITUTE(L11,"｜","★",13))-1)&amp;""" VALUE="""&amp;MID(L11,SEARCH("★",SUBSTITUTE(L11,"｜","★",13))+1,SEARCH("★",SUBSTITUTE(L11,"｜","★",14))-SEARCH("★",SUBSTITUTE(L11,"｜","★",13))-1
)&amp;"""&gt;","")&amp;IFERROR("&lt;LISTBOXOPTION TITLE="""&amp;MID(L11,SEARCH("★",SUBSTITUTE(L11,"｜","★",14))+1,SEARCH("★",SUBSTITUTE(L11,"｜","★",15))-SEARCH("★",SUBSTITUTE(L11,"｜","★",14))-1)&amp;""" VALUE="""&amp;MID(L11,SEARCH("★",SUBSTITUTE(L11,"｜","★",14))+1,SEARCH("★",SUBSTITUTE(L11,"｜","★",15))-SEARCH("★",SUBSTITUTE(L11,"｜","★",14))-1
)&amp;"""&gt;","")&amp;IFERROR("&lt;LISTBOXOPTION TITLE="""&amp;MID(L11,SEARCH("★",SUBSTITUTE(L11,"｜","★",15))+1,SEARCH("★",SUBSTITUTE(L11,"｜","★",16))-SEARCH("★",SUBSTITUTE(L11,"｜","★",15))-1)&amp;""" VALUE="""&amp;MID(L11,SEARCH("★",SUBSTITUTE(L11,"｜","★",15))+1,SEARCH("★",SUBSTITUTE(L11,"｜","★",16))-SEARCH("★",SUBSTITUTE(L11,"｜","★",15))-1
)&amp;"""&gt;","")&amp;IFERROR("&lt;LISTBOXOPTION TITLE="""&amp;MID(L11,SEARCH("★",SUBSTITUTE(L11,"｜","★",16))+1,SEARCH("★",SUBSTITUTE(L11,"｜","★",17))-SEARCH("★",SUBSTITUTE(L11,"｜","★",16))-1)&amp;""" VALUE="""&amp;MID(L11,SEARCH("★",SUBSTITUTE(L11,"｜","★",16))+1,SEARCH("★",SUBSTITUTE(L11,"｜","★",16))-SEARCH("★",SUBSTITUTE(L11,"｜","★",16))-1
)&amp;"""&gt;","")&amp;"&lt;/LISTBOX&gt;"&amp;IF(G11&lt;&gt;"","&lt;LABEL NAME=""LA-LB"&amp;RIGHT("0"&amp;TEXT(COUNTIF(I$2:I11,"複数選択")+COUNTIF(I$2:I11,"択一"),"#"),2)&amp;""" TITLE="""&amp;G11&amp;""" FORECOLOR=""#00000000"" BACKCOLOR=""#00C0C0C0"" FONTNAME=""ＭＳ ゴシック"" FONTSIZE=""9"" OUTPUT=""0"" LEFT="""&amp;TEXT(Q11+100+LENB(D11)*90+O11*110+100,"#")&amp;""" TOP="""&amp;R11+20&amp;""" WIDTH="""&amp;TEXT(LEN(G11)*400,"#")&amp;""" HEIGHT="""&amp;T11&amp;""" &gt;",""),AA11)</f>
        <v>&lt;LABEL NAME="L-LB02" TITLE="多嚢胞性卵巣症候群" FORECOLOR="#00000000" BACKCOLOR="#00C0C0C0" FONTNAME="ＭＳ ゴシック" FONTSIZE="9" OUTPUT="0" LEFT="7496" TOP="750"WIDTH="1620" HEIGHT="420" &gt;&lt;LISTBOX NAME="LB02" ELEMENT="多嚢胞性卵巣症候群" FORECOLOR="#00080000" BACKCOLOR="#00FFFFFF" FONTNAME="ＭＳ ゴシック" FONTSIZE="9" IMEMODE="02" BEFORESTRING="多嚢胞性卵巣症候群 " AFTERSTRING="" MULTIPLE="FALSE" MINVALUE="" SKIP="True" OUTPUT="2"  LEFT="9216" TOP="730" WIDTH="488" HEIGHT="420" TABINDEX="9" OUTFORECOLOR="#00000000" OUTBR="AFTER"&gt;&lt;LISTBOXOPTION TITLE="なし" SELECTED="True" VALUE="なし"&gt;&lt;LISTBOXOPTION TITLE="あり" VALUE="あり"&gt;&lt;/LISTBOX&gt;</v>
      </c>
      <c r="AA11" s="12" t="str">
        <f>IF(I11="文字表示","&lt;LABEL NAME=""LL"&amp;RIGHT("0"&amp;TEXT(COUNTIF(I$2:I11,"文字表示"),"#"),2)&amp;""" TITLE="""&amp;F11&amp;""" FORECOLOR=""#00000000"" BACKCOLOR=""#00C0C0C0"" FONTNAME=""ＭＳ ゴシック"" FONTSIZE=""9"" OUTPUT=""0"" LEFT="""&amp;Q11&amp;""" TOP="""&amp;R11+20&amp;"""WIDTH="""&amp;TEXT(LENB(F11)*92,"#")&amp;""" HEIGHT="""&amp;T11&amp;""" &gt;","エラー")</f>
        <v>エラー</v>
      </c>
    </row>
    <row r="12" spans="1:27" ht="15.75" customHeight="1" x14ac:dyDescent="0.15">
      <c r="A12" s="16"/>
      <c r="B12" s="16"/>
      <c r="C12" s="25"/>
      <c r="D12" s="16" t="s">
        <v>68</v>
      </c>
      <c r="E12" s="16" t="s">
        <v>68</v>
      </c>
      <c r="F12" s="16"/>
      <c r="G12" s="16" t="s">
        <v>69</v>
      </c>
      <c r="H12" s="22"/>
      <c r="I12" s="23" t="s">
        <v>50</v>
      </c>
      <c r="J12" s="23" t="s">
        <v>70</v>
      </c>
      <c r="K12" s="24" t="s">
        <v>45</v>
      </c>
      <c r="L12" s="16"/>
      <c r="M12" s="16">
        <v>300</v>
      </c>
      <c r="N12" s="16">
        <v>0</v>
      </c>
      <c r="O12" s="16">
        <v>3</v>
      </c>
      <c r="P12" s="9" t="str">
        <f ca="1">IF(C12&lt;&gt;"",IF(COUNTA(C$2:C12)=1,"&lt;GROUP ELEMENT=""GP"&amp;RIGHT("0"&amp;COUNTA(C$2:C12),2)&amp;""" NAME=""GP"&amp;RIGHT("0"&amp;COUNTA(C$2:C12),2)&amp;""" TITLE="""&amp;C12&amp;""" FORECOLOR=""#00000000"" BACKCOLOR=""#00C0C0C0"" FONTSIZE=""9"" OUTPUT=""0"" LEFT="""&amp;Q12&amp;""" TOP="""&amp;R12&amp;""" WIDTH="""&amp;S12&amp;""" HEIGHT="""&amp;T12&amp;""" OUTFORECOLOR=""#00000000""&gt;",IF(C12="終了","&lt;/GROUP&gt;&lt;COMMANDBUTTON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ELEMENT=""GP"&amp;RIGHT("0"&amp;TEXT(COUNTA(C$2:C12),"#"),2)&amp;""" NAME=""GP"&amp;RIGHT("0"&amp;COUNTA(C$2:C12),2)&amp;""" TITLE="""&amp;C12&amp;""" FORECOLOR=""#00000000"" BACKCOLOR=""#00C0C0C0"" FONTSIZE=""9"" OUTPUT=""0"" LEFT="""&amp;Q12&amp;""" TOP="""&amp;R12&amp;""" WIDTH="""&amp;S12&amp;""" HEIGHT="""&amp;T12&amp;""" OUTFORECOLOR=""#00000000""&gt;")),Y12)</f>
        <v>&lt;LABEL NAME="L-TB07" TITLE="妊娠後最低の体重" FORECOLOR="#00000000" BACKCOLOR="#00C0C0C0" FONTNAME="ＭＳ ゴシック" FONTSIZE="9" OUTPUT="0" LEFT="10570" TOP="750"WIDTH="1600" HEIGHT="280" &gt;&lt;TEXTBOX NAME="TB07" ELEMENT="妊娠後最低の体重" FORECOLOR="#00080000" BACKCOLOR="#00FFFFFF" FONTNAME="ＭＳ ゴシック" FONTSIZE="9" DATATYPE="NUMERIC"DECIMALPLACES="1" IMEMODE="02" BEFORESTRING="妊娠後最低の体重 " AFTERSTRING="kg" MAXVALUE="300" MINVALUE="0" SKIP="True" OUTPUT="2"  LEFT="12270" TOP="730" WIDTH="496" HEIGHT="280" TABINDEX="10" OUTFORECOLOR="#00000000" OUTBR="AFTER"&gt;&lt;LABEL NAME="LA-TB07" TITLE="kg" FORECOLOR="#00000000" BACKCOLOR="#00C0C0C0" FONTNAME="ＭＳ ゴシック" FONTSIZE="9" OUTPUT="0" LEFT="12866" TOP="750" WIDTH="200" HEIGHT="280" &gt;</v>
      </c>
      <c r="Q12" s="14">
        <f t="shared" si="0"/>
        <v>10570</v>
      </c>
      <c r="R12" s="14">
        <f t="shared" ca="1" si="1"/>
        <v>730</v>
      </c>
      <c r="S12" s="14">
        <f t="shared" si="2"/>
        <v>2732</v>
      </c>
      <c r="T12" s="14">
        <f ca="1">IF(C12&lt;&gt;"",SUM(INDIRECT("V"&amp;ROW()):INDIRECT("V"&amp;X13))+400,MAX(190*(IFERROR(SEARCH("★",SUBSTITUTE(L12,"｜","★",1))&gt;0,0)+IFERROR(SEARCH("★",SUBSTITUTE(L12,"｜","★",2))&gt;0,0)+IFERROR(SEARCH("★",SUBSTITUTE(L12,"｜","★",3))&gt;0,0)+IFERROR(SEARCH("★",SUBSTITUTE(L12,"｜","★",4))&gt;0,0)+IFERROR(SEARCH("★",SUBSTITUTE(L12,"｜","★",5))&gt;0,0)+IFERROR(SEARCH("★",SUBSTITUTE(L12,"｜","★",6))&gt;0,0)+IFERROR(SEARCH("★",SUBSTITUTE(L12,"｜","★",7))&gt;0,0)+IFERROR(SEARCH("★",SUBSTITUTE(L12,"｜","★",8))&gt;0,0)+IFERROR(SEARCH("★",SUBSTITUTE(L12,"｜","★",9))&gt;0,0)+IFERROR(SEARCH("★",SUBSTITUTE(L12,"｜","★",10))&gt;0,0)+IFERROR(SEARCH("★",SUBSTITUTE(L12,"｜","★",11))&gt;0,0)+IFERROR(SEARCH("★",SUBSTITUTE(L12,"｜","★",12))&gt;0,0)+IFERROR(SEARCH("★",SUBSTITUTE(L12,"｜","★",13))&gt;0,0)+IFERROR(SEARCH("★",SUBSTITUTE(L12,"｜","★",14))&gt;0,0)+IFERROR(SEARCH("★",SUBSTITUTE(L12,"｜","★",15))&gt;0,0))+40,280))</f>
        <v>280</v>
      </c>
      <c r="U12" s="14">
        <f t="shared" ca="1" si="3"/>
        <v>420</v>
      </c>
      <c r="V12" s="14">
        <f t="shared" si="4"/>
        <v>0</v>
      </c>
      <c r="W12" s="14">
        <f t="shared" si="5"/>
        <v>3</v>
      </c>
      <c r="X12" s="14">
        <f t="shared" si="6"/>
        <v>17</v>
      </c>
      <c r="Y12" s="12" t="str">
        <f ca="1">IF(I12="普通入力","&lt;LABEL NAME=""L-TB"&amp;RIGHT("0"&amp;TEXT(COUNTIF(I$2:I12,"普通入力"),"#"),2)&amp;""" TITLE="""&amp;D12&amp;""" FORECOLOR=""#00000000"" BACKCOLOR=""#00C0C0C0"" FONTNAME=""ＭＳ ゴシック"" FONTSIZE=""9"" OUTPUT=""0"" LEFT="""&amp;Q12&amp;""" TOP="""&amp;R12+20&amp;"""WIDTH="""&amp;TEXT(LENB(D12)*100,"#")&amp;""" HEIGHT="""&amp;T12&amp;""" &gt;&lt;TEXTBOX NAME=""TB"&amp;RIGHT("0"&amp;TEXT(COUNTIF(I$2:I12,"普通入力"),"#"),2)&amp;""" ELEMENT="""&amp;D12&amp;""" FORECOLOR=""#00080000"" BACKCOLOR=""#00FFFFFF"" FONTNAME=""ＭＳ ゴシック"" FONTSIZE=""9"""&amp;IF(J12="文字列",""," DATATYPE=""NUMERIC""")&amp;"DECIMALPLACES="""&amp;IF(LEFT(J12,2)="小数",RIGHT(J12,1),0)&amp;""" IMEMODE="""&amp;IF(K12="全角","04","02")&amp;""" BEFORESTRING="""&amp;E12&amp;" "" AFTERSTRING="""&amp;G12&amp;""" MAXVALUE="""&amp;M12&amp;""" MINVALUE="""&amp;N12&amp;""" SKIP="""&amp;IF(H12="必須","False","True")&amp;""" OUTPUT=""2""  LEFT="""&amp;TEXT(Q12+100+LENB(D12)*100,"#")&amp;""" TOP="""&amp;R12&amp;""" WIDTH="""&amp;TEXT(220+O12*92,"#")&amp;""" HEIGHT="""&amp;T12&amp;""" TABINDEX="""&amp;TEXT(COUNTA(I$2:I12),"#")&amp;""" OUTFORECOLOR=""#00000000"" OUTBR=""AFTER""&gt;"&amp;IF(G12&lt;&gt;"","&lt;LABEL NAME=""LA-TB"&amp;RIGHT("0"&amp;TEXT(COUNTIF(I$2:I12,"普通入力"),"#"),2)&amp;""" TITLE="""&amp;G12&amp;""" FORECOLOR=""#00000000"" BACKCOLOR=""#00C0C0C0"" FONTNAME=""ＭＳ ゴシック"" FONTSIZE=""9"" OUTPUT=""0"" LEFT="""&amp;TEXT(Q12+100+LENB(D12)*100+O12*92+320,"#")&amp;""" TOP="""&amp;R12+20&amp;""" WIDTH="""&amp;TEXT(LENB(G12)*100,"#")&amp;""" HEIGHT="""&amp;T12&amp;""" &gt;",""),Z12)</f>
        <v>&lt;LABEL NAME="L-TB07" TITLE="妊娠後最低の体重" FORECOLOR="#00000000" BACKCOLOR="#00C0C0C0" FONTNAME="ＭＳ ゴシック" FONTSIZE="9" OUTPUT="0" LEFT="10570" TOP="750"WIDTH="1600" HEIGHT="280" &gt;&lt;TEXTBOX NAME="TB07" ELEMENT="妊娠後最低の体重" FORECOLOR="#00080000" BACKCOLOR="#00FFFFFF" FONTNAME="ＭＳ ゴシック" FONTSIZE="9" DATATYPE="NUMERIC"DECIMALPLACES="1" IMEMODE="02" BEFORESTRING="妊娠後最低の体重 " AFTERSTRING="kg" MAXVALUE="300" MINVALUE="0" SKIP="True" OUTPUT="2"  LEFT="12270" TOP="730" WIDTH="496" HEIGHT="280" TABINDEX="10" OUTFORECOLOR="#00000000" OUTBR="AFTER"&gt;&lt;LABEL NAME="LA-TB07" TITLE="kg" FORECOLOR="#00000000" BACKCOLOR="#00C0C0C0" FONTNAME="ＭＳ ゴシック" FONTSIZE="9" OUTPUT="0" LEFT="12866" TOP="750" WIDTH="200" HEIGHT="280" &gt;</v>
      </c>
      <c r="Z12" s="12" t="str">
        <f>IF(OR(I12="複数選択",I12="択一"),"&lt;LABEL NAME=""L-LB"&amp;RIGHT("0"&amp;TEXT(COUNTIF(I$2:I12,"複数選択")+COUNTIF(I$2:I12,"択一"),"#"),2)&amp;""" TITLE="""&amp;D12&amp;""" FORECOLOR=""#00000000"" BACKCOLOR=""#00C0C0C0"" FONTNAME=""ＭＳ ゴシック"" FONTSIZE=""9"" OUTPUT=""0"" LEFT="""&amp;Q12&amp;""" TOP="""&amp;R12+20&amp;"""WIDTH="""&amp;TEXT(LENB(D12)*90,"#")&amp;""" HEIGHT="""&amp;T12&amp;""" &gt;&lt;LISTBOX NAME=""LB"&amp;RIGHT("0"&amp;TEXT(COUNTIF(I$2:I12,"複数選択")+COUNTIF(I$2:I12,"択一"),"#"),2)&amp;""" ELEMENT="""&amp;D12&amp;""" FORECOLOR=""#00080000"" BACKCOLOR=""#00FFFFFF"" FONTNAME=""ＭＳ ゴシック"" FONTSIZE=""9"""&amp;IF(J12="文字列",""," DATATYPE=""NUMERIC""")&amp;" IMEMODE="""&amp;IF(K12="全角","04","02")&amp;""" BEFORESTRING="""&amp;E12&amp;" "" AFTERSTRING="""&amp;G12&amp;""" MULTIPLE="""&amp;IF(I12="複数選択","True")&amp;""" MINVALUE="""&amp;N12&amp;""" SKIP="""&amp;IF(H12="必須","False","True")&amp;""" OUTPUT=""2""  LEFT="""&amp;TEXT(Q12+100+LENB(D12)*90,"#")&amp;""" TOP="""&amp;R12&amp;""" WIDTH="""&amp;TEXT(O12*92+120,"#")&amp;""" HEIGHT="""&amp;T12&amp;""" TABINDEX="""&amp;TEXT(COUNTA(I$2:I12),"#")&amp;""" OUTFORECOLOR=""#00000000"" OUTBR=""AFTER""&gt;&lt;LISTBOXOPTION TITLE="""&amp;LEFT(L12,SEARCH("｜",L12)-1)&amp;""" SELECTED=""True"" VALUE="""&amp;LEFT(L12,SEARCH("｜",L12)-1)&amp;"""&gt;"&amp;IFERROR("&lt;LISTBOXOPTION TITLE="""&amp;
MID(L12,SEARCH("★",SUBSTITUTE(L12,"｜","★",1))+1,SEARCH("★",SUBSTITUTE(L12,"｜","★",2))-SEARCH("★",SUBSTITUTE(L12,"｜","★",1))-1)&amp;""" VALUE="""&amp;MID(L12,SEARCH("★",SUBSTITUTE(L12,"｜","★",1))+1,SEARCH("★",SUBSTITUTE(L12,"｜","★",2))-SEARCH("★",SUBSTITUTE(L12,"｜","★",1))-1)&amp;"""&gt;","")&amp;
IFERROR("&lt;LISTBOXOPTION TITLE="""&amp;MID(L12,
SEARCH("★",SUBSTITUTE(L12,"｜","★",2))+1,SEARCH("★",SUBSTITUTE(L12,"｜","★",3))-SEARCH("★",SUBSTITUTE(L12,"｜","★",2))-1)&amp;""" VALUE="""&amp;MID(L12,SEARCH("★",SUBSTITUTE(L12,"｜","★",2))+1,SEARCH("★",SUBSTITUTE(L12,"｜","★",3))-SEARCH("★",SUBSTITUTE(L12,"｜","★",2))-1)&amp;"""&gt;","")&amp;IFERROR("&lt;LISTBOXOPTION TITLE="""&amp;MID(L12,SEARCH("★",SUBSTITUTE(L12,"｜","★",3))+1,SEARCH("★",SUBSTITUTE(L12,"｜","★",4))-SEARCH("★",SUBSTITUTE(L12,"｜","★",3))-1)&amp;""" VALUE="""&amp;MID(L12,SEARCH("★",SUBSTITUTE(L12,"｜","★",3))+1,SEARCH("★",SUBSTITUTE(L12,"｜","★",4))-SEARCH("★",SUBSTITUTE(L12,"｜","★",3))-1)&amp;"""&gt;","")&amp;IFERROR("&lt;LISTBOXOPTION TITLE="""&amp;MID(L12,SEARCH("★",SUBSTITUTE(L12,"｜","★",4))+1,SEARCH("★",SUBSTITUTE(L12,"｜","★",5))-SEARCH("★",SUBSTITUTE(L12,"｜","★",4))-1)&amp;""" VALUE="""&amp;MID(L12,SEARCH("★",SUBSTITUTE(L12,"｜","★",4))+1,SEARCH("★",SUBSTITUTE(L12,"｜","★",5))-SEARCH("★",SUBSTITUTE(L12,"｜","★",4))-1
)&amp;"""&gt;","")&amp;
IFERROR("&lt;LISTBOXOPTION TITLE="""&amp;MID(L12,SEARCH("★",SUBSTITUTE(L12,"｜","★",5))+1,SEARCH("★",SUBSTITUTE(L12,"｜","★",6))-SEARCH("★",SUBSTITUTE(L12,"｜","★",5))-1)&amp;""" VALUE="""&amp;MID(L12,SEARCH("★",SUBSTITUTE(L12,"｜","★",5))+1,SEARCH("★",SUBSTITUTE(L12,"｜","★",6))-SEARCH("★",SUBSTITUTE(L12,"｜","★",5))-1
)&amp;"""&gt;","")&amp;IFERROR("&lt;LISTBOXOPTION TITLE="""&amp;MID(L12,SEARCH("★",SUBSTITUTE(L12,"｜","★",6))+1,SEARCH("★",SUBSTITUTE(L12,"｜","★",7))-SEARCH("★",SUBSTITUTE(L12,"｜","★",6))-1)&amp;""" VALUE="""&amp;MID(L12,SEARCH("★",SUBSTITUTE(L12,"｜","★",6))+1,SEARCH("★",SUBSTITUTE(L12,"｜","★",7))-SEARCH("★",SUBSTITUTE(L12,"｜","★",6))-1
)&amp;"""&gt;","")&amp;IFERROR("&lt;LISTBOXOPTION TITLE="""&amp;MID(L12,SEARCH("★",SUBSTITUTE(L12,"｜","★",7))+1,SEARCH("★",SUBSTITUTE(L12,"｜","★",8))-SEARCH("★",SUBSTITUTE(L12,"｜","★",7))-1)&amp;""" VALUE="""&amp;MID(L12,SEARCH("★",SUBSTITUTE(L12,"｜","★",7))+1,SEARCH("★",SUBSTITUTE(L12,"｜","★",8))-SEARCH("★",SUBSTITUTE(L12,"｜","★",7))-1
)&amp;"""&gt;","")&amp;IFERROR("&lt;LISTBOXOPTION TITLE="""&amp;MID(L12,SEARCH("★",SUBSTITUTE(L12,"｜","★",8))+1,SEARCH("★",SUBSTITUTE(L12,"｜","★",9))-SEARCH("★",SUBSTITUTE(L12,"｜","★",8))-1)&amp;""" VALUE="""&amp;MID(L12,SEARCH("★",SUBSTITUTE(L12,"｜","★",8))+1,SEARCH("★",SUBSTITUTE(L12,"｜","★",9))-SEARCH("★",SUBSTITUTE(L12,"｜","★",8))-1
)&amp;"""&gt;","")&amp;IFERROR("&lt;LISTBOXOPTION TITLE="""&amp;MID(L12,SEARCH("★",SUBSTITUTE(L12,"｜","★",9))+1,SEARCH("★",SUBSTITUTE(L12,"｜","★",10))-SEARCH("★",SUBSTITUTE(L12,"｜","★",9))-1)&amp;""" VALUE="""&amp;MID(L12,SEARCH("★",SUBSTITUTE(L12,"｜","★",9))+1,SEARCH("★",SUBSTITUTE(L12,"｜","★",10))-SEARCH("★",SUBSTITUTE(L12,"｜","★",9))-1
)&amp;"""&gt;","")&amp;IFERROR("&lt;LISTBOXOPTION TITLE="""&amp;MID(L12,SEARCH("★",SUBSTITUTE(L12,"｜","★",10))+1,SEARCH("★",SUBSTITUTE(L12,"｜","★",11))-SEARCH("★",SUBSTITUTE(L12,"｜","★",10))-1)&amp;""" VALUE="""&amp;MID(L12,SEARCH("★",SUBSTITUTE(L12,"｜","★",10))+1,SEARCH("★",SUBSTITUTE(L12,"｜","★",11))-SEARCH("★",SUBSTITUTE(L12,"｜","★",10))-1
)&amp;"""&gt;","")&amp;IFERROR("&lt;LISTBOXOPTION TITLE="""&amp;MID(L12,SEARCH("★",SUBSTITUTE(L12,"｜","★",11))+1,SEARCH("★",SUBSTITUTE(L12,"｜","★",12))-SEARCH("★",SUBSTITUTE(L12,"｜","★",11))-1)&amp;""" VALUE="""&amp;MID(L12,SEARCH("★",SUBSTITUTE(L12,"｜","★",11))+1,SEARCH("★",SUBSTITUTE(L12,"｜","★",12))-SEARCH("★",SUBSTITUTE(L12,"｜","★",11))-1
)&amp;"""&gt;","")&amp;IFERROR("&lt;LISTBOXOPTION TITLE="""&amp;MID(L12,SEARCH("★",SUBSTITUTE(L12,"｜","★",12))+1,SEARCH("★",SUBSTITUTE(L12,"｜","★",13))-SEARCH("★",SUBSTITUTE(L12,"｜","★",12))-1)&amp;""" VALUE="""&amp;MID(L12,SEARCH("★",SUBSTITUTE(L12,"｜","★",12))+1,SEARCH("★",SUBSTITUTE(L12,"｜","★",13))-SEARCH("★",SUBSTITUTE(L12,"｜","★",12))-1
)&amp;"""&gt;","")&amp;IFERROR("&lt;LISTBOXOPTION TITLE="""&amp;MID(L12,SEARCH("★",SUBSTITUTE(L12,"｜","★",13))+1,SEARCH("★",SUBSTITUTE(L12,"｜","★",14))-SEARCH("★",SUBSTITUTE(L12,"｜","★",13))-1)&amp;""" VALUE="""&amp;MID(L12,SEARCH("★",SUBSTITUTE(L12,"｜","★",13))+1,SEARCH("★",SUBSTITUTE(L12,"｜","★",14))-SEARCH("★",SUBSTITUTE(L12,"｜","★",13))-1
)&amp;"""&gt;","")&amp;IFERROR("&lt;LISTBOXOPTION TITLE="""&amp;MID(L12,SEARCH("★",SUBSTITUTE(L12,"｜","★",14))+1,SEARCH("★",SUBSTITUTE(L12,"｜","★",15))-SEARCH("★",SUBSTITUTE(L12,"｜","★",14))-1)&amp;""" VALUE="""&amp;MID(L12,SEARCH("★",SUBSTITUTE(L12,"｜","★",14))+1,SEARCH("★",SUBSTITUTE(L12,"｜","★",15))-SEARCH("★",SUBSTITUTE(L12,"｜","★",14))-1
)&amp;"""&gt;","")&amp;IFERROR("&lt;LISTBOXOPTION TITLE="""&amp;MID(L12,SEARCH("★",SUBSTITUTE(L12,"｜","★",15))+1,SEARCH("★",SUBSTITUTE(L12,"｜","★",16))-SEARCH("★",SUBSTITUTE(L12,"｜","★",15))-1)&amp;""" VALUE="""&amp;MID(L12,SEARCH("★",SUBSTITUTE(L12,"｜","★",15))+1,SEARCH("★",SUBSTITUTE(L12,"｜","★",16))-SEARCH("★",SUBSTITUTE(L12,"｜","★",15))-1
)&amp;"""&gt;","")&amp;IFERROR("&lt;LISTBOXOPTION TITLE="""&amp;MID(L12,SEARCH("★",SUBSTITUTE(L12,"｜","★",16))+1,SEARCH("★",SUBSTITUTE(L12,"｜","★",17))-SEARCH("★",SUBSTITUTE(L12,"｜","★",16))-1)&amp;""" VALUE="""&amp;MID(L12,SEARCH("★",SUBSTITUTE(L12,"｜","★",16))+1,SEARCH("★",SUBSTITUTE(L12,"｜","★",16))-SEARCH("★",SUBSTITUTE(L12,"｜","★",16))-1
)&amp;"""&gt;","")&amp;"&lt;/LISTBOX&gt;"&amp;IF(G12&lt;&gt;"","&lt;LABEL NAME=""LA-LB"&amp;RIGHT("0"&amp;TEXT(COUNTIF(I$2:I12,"複数選択")+COUNTIF(I$2:I12,"択一"),"#"),2)&amp;""" TITLE="""&amp;G12&amp;""" FORECOLOR=""#00000000"" BACKCOLOR=""#00C0C0C0"" FONTNAME=""ＭＳ ゴシック"" FONTSIZE=""9"" OUTPUT=""0"" LEFT="""&amp;TEXT(Q12+100+LENB(D12)*90+O12*110+100,"#")&amp;""" TOP="""&amp;R12+20&amp;""" WIDTH="""&amp;TEXT(LEN(G12)*400,"#")&amp;""" HEIGHT="""&amp;T12&amp;""" &gt;",""),AA12)</f>
        <v>エラー</v>
      </c>
      <c r="AA12" s="12" t="str">
        <f>IF(I12="文字表示","&lt;LABEL NAME=""LL"&amp;RIGHT("0"&amp;TEXT(COUNTIF(I$2:I12,"文字表示"),"#"),2)&amp;""" TITLE="""&amp;F12&amp;""" FORECOLOR=""#00000000"" BACKCOLOR=""#00C0C0C0"" FONTNAME=""ＭＳ ゴシック"" FONTSIZE=""9"" OUTPUT=""0"" LEFT="""&amp;Q12&amp;""" TOP="""&amp;R12+20&amp;"""WIDTH="""&amp;TEXT(LENB(F12)*92,"#")&amp;""" HEIGHT="""&amp;T12&amp;""" &gt;","エラー")</f>
        <v>エラー</v>
      </c>
    </row>
    <row r="13" spans="1:27" ht="15.75" customHeight="1" x14ac:dyDescent="0.15">
      <c r="A13" s="25"/>
      <c r="B13" s="25"/>
      <c r="C13" s="25"/>
      <c r="D13" s="16" t="s">
        <v>71</v>
      </c>
      <c r="E13" s="16" t="s">
        <v>71</v>
      </c>
      <c r="F13" s="25"/>
      <c r="G13" s="25" t="s">
        <v>72</v>
      </c>
      <c r="H13" s="22"/>
      <c r="I13" s="23" t="s">
        <v>50</v>
      </c>
      <c r="J13" s="23" t="s">
        <v>51</v>
      </c>
      <c r="K13" s="24" t="s">
        <v>45</v>
      </c>
      <c r="L13" s="25"/>
      <c r="M13" s="25">
        <v>6000</v>
      </c>
      <c r="N13" s="25">
        <v>0</v>
      </c>
      <c r="O13" s="25">
        <v>4</v>
      </c>
      <c r="P13" s="9" t="str">
        <f ca="1">IF(C13&lt;&gt;"",IF(COUNTA(C$2:C13)=1,"&lt;GROUP ELEMENT=""GP"&amp;RIGHT("0"&amp;COUNTA(C$2:C13),2)&amp;""" NAME=""GP"&amp;RIGHT("0"&amp;COUNTA(C$2:C13),2)&amp;""" TITLE="""&amp;C13&amp;""" FORECOLOR=""#00000000"" BACKCOLOR=""#00C0C0C0"" FONTSIZE=""9"" OUTPUT=""0"" LEFT="""&amp;Q13&amp;""" TOP="""&amp;R13&amp;""" WIDTH="""&amp;S13&amp;""" HEIGHT="""&amp;T13&amp;""" OUTFORECOLOR=""#00000000""&gt;",IF(C13="終了","&lt;/GROUP&gt;&lt;COMMANDBUTTON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ELEMENT=""GP"&amp;RIGHT("0"&amp;TEXT(COUNTA(C$2:C13),"#"),2)&amp;""" NAME=""GP"&amp;RIGHT("0"&amp;COUNTA(C$2:C13),2)&amp;""" TITLE="""&amp;C13&amp;""" FORECOLOR=""#00000000"" BACKCOLOR=""#00C0C0C0"" FONTSIZE=""9"" OUTPUT=""0"" LEFT="""&amp;Q13&amp;""" TOP="""&amp;R13&amp;""" WIDTH="""&amp;S13&amp;""" HEIGHT="""&amp;T13&amp;""" OUTFORECOLOR=""#00000000""&gt;")),Y13)</f>
        <v>&lt;LABEL NAME="L-TB08" TITLE="本人_出生体重" FORECOLOR="#00000000" BACKCOLOR="#00C0C0C0" FONTNAME="ＭＳ ゴシック" FONTSIZE="9" OUTPUT="0" LEFT="13552" TOP="750"WIDTH="1300" HEIGHT="280" &gt;&lt;TEXTBOX NAME="TB08" ELEMENT="本人_出生体重" FORECOLOR="#00080000" BACKCOLOR="#00FFFFFF" FONTNAME="ＭＳ ゴシック" FONTSIZE="9" DATATYPE="NUMERIC"DECIMALPLACES="0" IMEMODE="02" BEFORESTRING="本人_出生体重 " AFTERSTRING="g" MAXVALUE="6000" MINVALUE="0" SKIP="True" OUTPUT="2"  LEFT="14952" TOP="730" WIDTH="588" HEIGHT="280" TABINDEX="11" OUTFORECOLOR="#00000000" OUTBR="AFTER"&gt;&lt;LABEL NAME="LA-TB08" TITLE="g" FORECOLOR="#00000000" BACKCOLOR="#00C0C0C0" FONTNAME="ＭＳ ゴシック" FONTSIZE="9" OUTPUT="0" LEFT="15640" TOP="750" WIDTH="100" HEIGHT="280" &gt;</v>
      </c>
      <c r="Q13" s="14">
        <f t="shared" si="0"/>
        <v>13552</v>
      </c>
      <c r="R13" s="14">
        <f t="shared" ca="1" si="1"/>
        <v>730</v>
      </c>
      <c r="S13" s="14">
        <f t="shared" si="2"/>
        <v>2456</v>
      </c>
      <c r="T13" s="14">
        <f ca="1">IF(C13&lt;&gt;"",SUM(INDIRECT("V"&amp;ROW()):INDIRECT("V"&amp;X14))+400,MAX(190*(IFERROR(SEARCH("★",SUBSTITUTE(L13,"｜","★",1))&gt;0,0)+IFERROR(SEARCH("★",SUBSTITUTE(L13,"｜","★",2))&gt;0,0)+IFERROR(SEARCH("★",SUBSTITUTE(L13,"｜","★",3))&gt;0,0)+IFERROR(SEARCH("★",SUBSTITUTE(L13,"｜","★",4))&gt;0,0)+IFERROR(SEARCH("★",SUBSTITUTE(L13,"｜","★",5))&gt;0,0)+IFERROR(SEARCH("★",SUBSTITUTE(L13,"｜","★",6))&gt;0,0)+IFERROR(SEARCH("★",SUBSTITUTE(L13,"｜","★",7))&gt;0,0)+IFERROR(SEARCH("★",SUBSTITUTE(L13,"｜","★",8))&gt;0,0)+IFERROR(SEARCH("★",SUBSTITUTE(L13,"｜","★",9))&gt;0,0)+IFERROR(SEARCH("★",SUBSTITUTE(L13,"｜","★",10))&gt;0,0)+IFERROR(SEARCH("★",SUBSTITUTE(L13,"｜","★",11))&gt;0,0)+IFERROR(SEARCH("★",SUBSTITUTE(L13,"｜","★",12))&gt;0,0)+IFERROR(SEARCH("★",SUBSTITUTE(L13,"｜","★",13))&gt;0,0)+IFERROR(SEARCH("★",SUBSTITUTE(L13,"｜","★",14))&gt;0,0)+IFERROR(SEARCH("★",SUBSTITUTE(L13,"｜","★",15))&gt;0,0))+40,280))</f>
        <v>280</v>
      </c>
      <c r="U13" s="14">
        <f t="shared" ca="1" si="3"/>
        <v>420</v>
      </c>
      <c r="V13" s="14">
        <f t="shared" ca="1" si="4"/>
        <v>420</v>
      </c>
      <c r="W13" s="14">
        <f t="shared" si="5"/>
        <v>3</v>
      </c>
      <c r="X13" s="14">
        <f t="shared" si="6"/>
        <v>17</v>
      </c>
      <c r="Y13" s="12" t="str">
        <f ca="1">IF(I13="普通入力","&lt;LABEL NAME=""L-TB"&amp;RIGHT("0"&amp;TEXT(COUNTIF(I$2:I13,"普通入力"),"#"),2)&amp;""" TITLE="""&amp;D13&amp;""" FORECOLOR=""#00000000"" BACKCOLOR=""#00C0C0C0"" FONTNAME=""ＭＳ ゴシック"" FONTSIZE=""9"" OUTPUT=""0"" LEFT="""&amp;Q13&amp;""" TOP="""&amp;R13+20&amp;"""WIDTH="""&amp;TEXT(LENB(D13)*100,"#")&amp;""" HEIGHT="""&amp;T13&amp;""" &gt;&lt;TEXTBOX NAME=""TB"&amp;RIGHT("0"&amp;TEXT(COUNTIF(I$2:I13,"普通入力"),"#"),2)&amp;""" ELEMENT="""&amp;D13&amp;""" FORECOLOR=""#00080000"" BACKCOLOR=""#00FFFFFF"" FONTNAME=""ＭＳ ゴシック"" FONTSIZE=""9"""&amp;IF(J13="文字列",""," DATATYPE=""NUMERIC""")&amp;"DECIMALPLACES="""&amp;IF(LEFT(J13,2)="小数",RIGHT(J13,1),0)&amp;""" IMEMODE="""&amp;IF(K13="全角","04","02")&amp;""" BEFORESTRING="""&amp;E13&amp;" "" AFTERSTRING="""&amp;G13&amp;""" MAXVALUE="""&amp;M13&amp;""" MINVALUE="""&amp;N13&amp;""" SKIP="""&amp;IF(H13="必須","False","True")&amp;""" OUTPUT=""2""  LEFT="""&amp;TEXT(Q13+100+LENB(D13)*100,"#")&amp;""" TOP="""&amp;R13&amp;""" WIDTH="""&amp;TEXT(220+O13*92,"#")&amp;""" HEIGHT="""&amp;T13&amp;""" TABINDEX="""&amp;TEXT(COUNTA(I$2:I13),"#")&amp;""" OUTFORECOLOR=""#00000000"" OUTBR=""AFTER""&gt;"&amp;IF(G13&lt;&gt;"","&lt;LABEL NAME=""LA-TB"&amp;RIGHT("0"&amp;TEXT(COUNTIF(I$2:I13,"普通入力"),"#"),2)&amp;""" TITLE="""&amp;G13&amp;""" FORECOLOR=""#00000000"" BACKCOLOR=""#00C0C0C0"" FONTNAME=""ＭＳ ゴシック"" FONTSIZE=""9"" OUTPUT=""0"" LEFT="""&amp;TEXT(Q13+100+LENB(D13)*100+O13*92+320,"#")&amp;""" TOP="""&amp;R13+20&amp;""" WIDTH="""&amp;TEXT(LENB(G13)*100,"#")&amp;""" HEIGHT="""&amp;T13&amp;""" &gt;",""),Z13)</f>
        <v>&lt;LABEL NAME="L-TB08" TITLE="本人_出生体重" FORECOLOR="#00000000" BACKCOLOR="#00C0C0C0" FONTNAME="ＭＳ ゴシック" FONTSIZE="9" OUTPUT="0" LEFT="13552" TOP="750"WIDTH="1300" HEIGHT="280" &gt;&lt;TEXTBOX NAME="TB08" ELEMENT="本人_出生体重" FORECOLOR="#00080000" BACKCOLOR="#00FFFFFF" FONTNAME="ＭＳ ゴシック" FONTSIZE="9" DATATYPE="NUMERIC"DECIMALPLACES="0" IMEMODE="02" BEFORESTRING="本人_出生体重 " AFTERSTRING="g" MAXVALUE="6000" MINVALUE="0" SKIP="True" OUTPUT="2"  LEFT="14952" TOP="730" WIDTH="588" HEIGHT="280" TABINDEX="11" OUTFORECOLOR="#00000000" OUTBR="AFTER"&gt;&lt;LABEL NAME="LA-TB08" TITLE="g" FORECOLOR="#00000000" BACKCOLOR="#00C0C0C0" FONTNAME="ＭＳ ゴシック" FONTSIZE="9" OUTPUT="0" LEFT="15640" TOP="750" WIDTH="100" HEIGHT="280" &gt;</v>
      </c>
      <c r="Z13" s="12" t="str">
        <f>IF(OR(I13="複数選択",I13="択一"),"&lt;LABEL NAME=""L-LB"&amp;RIGHT("0"&amp;TEXT(COUNTIF(I$2:I13,"複数選択")+COUNTIF(I$2:I13,"択一"),"#"),2)&amp;""" TITLE="""&amp;D13&amp;""" FORECOLOR=""#00000000"" BACKCOLOR=""#00C0C0C0"" FONTNAME=""ＭＳ ゴシック"" FONTSIZE=""9"" OUTPUT=""0"" LEFT="""&amp;Q13&amp;""" TOP="""&amp;R13+20&amp;"""WIDTH="""&amp;TEXT(LENB(D13)*90,"#")&amp;""" HEIGHT="""&amp;T13&amp;""" &gt;&lt;LISTBOX NAME=""LB"&amp;RIGHT("0"&amp;TEXT(COUNTIF(I$2:I13,"複数選択")+COUNTIF(I$2:I13,"択一"),"#"),2)&amp;""" ELEMENT="""&amp;D13&amp;""" FORECOLOR=""#00080000"" BACKCOLOR=""#00FFFFFF"" FONTNAME=""ＭＳ ゴシック"" FONTSIZE=""9"""&amp;IF(J13="文字列",""," DATATYPE=""NUMERIC""")&amp;" IMEMODE="""&amp;IF(K13="全角","04","02")&amp;""" BEFORESTRING="""&amp;E13&amp;" "" AFTERSTRING="""&amp;G13&amp;""" MULTIPLE="""&amp;IF(I13="複数選択","True")&amp;""" MINVALUE="""&amp;N13&amp;""" SKIP="""&amp;IF(H13="必須","False","True")&amp;""" OUTPUT=""2""  LEFT="""&amp;TEXT(Q13+100+LENB(D13)*90,"#")&amp;""" TOP="""&amp;R13&amp;""" WIDTH="""&amp;TEXT(O13*92+120,"#")&amp;""" HEIGHT="""&amp;T13&amp;""" TABINDEX="""&amp;TEXT(COUNTA(I$2:I13),"#")&amp;""" OUTFORECOLOR=""#00000000"" OUTBR=""AFTER""&gt;&lt;LISTBOXOPTION TITLE="""&amp;LEFT(L13,SEARCH("｜",L13)-1)&amp;""" SELECTED=""True"" VALUE="""&amp;LEFT(L13,SEARCH("｜",L13)-1)&amp;"""&gt;"&amp;IFERROR("&lt;LISTBOXOPTION TITLE="""&amp;
MID(L13,SEARCH("★",SUBSTITUTE(L13,"｜","★",1))+1,SEARCH("★",SUBSTITUTE(L13,"｜","★",2))-SEARCH("★",SUBSTITUTE(L13,"｜","★",1))-1)&amp;""" VALUE="""&amp;MID(L13,SEARCH("★",SUBSTITUTE(L13,"｜","★",1))+1,SEARCH("★",SUBSTITUTE(L13,"｜","★",2))-SEARCH("★",SUBSTITUTE(L13,"｜","★",1))-1)&amp;"""&gt;","")&amp;
IFERROR("&lt;LISTBOXOPTION TITLE="""&amp;MID(L13,
SEARCH("★",SUBSTITUTE(L13,"｜","★",2))+1,SEARCH("★",SUBSTITUTE(L13,"｜","★",3))-SEARCH("★",SUBSTITUTE(L13,"｜","★",2))-1)&amp;""" VALUE="""&amp;MID(L13,SEARCH("★",SUBSTITUTE(L13,"｜","★",2))+1,SEARCH("★",SUBSTITUTE(L13,"｜","★",3))-SEARCH("★",SUBSTITUTE(L13,"｜","★",2))-1)&amp;"""&gt;","")&amp;IFERROR("&lt;LISTBOXOPTION TITLE="""&amp;MID(L13,SEARCH("★",SUBSTITUTE(L13,"｜","★",3))+1,SEARCH("★",SUBSTITUTE(L13,"｜","★",4))-SEARCH("★",SUBSTITUTE(L13,"｜","★",3))-1)&amp;""" VALUE="""&amp;MID(L13,SEARCH("★",SUBSTITUTE(L13,"｜","★",3))+1,SEARCH("★",SUBSTITUTE(L13,"｜","★",4))-SEARCH("★",SUBSTITUTE(L13,"｜","★",3))-1)&amp;"""&gt;","")&amp;IFERROR("&lt;LISTBOXOPTION TITLE="""&amp;MID(L13,SEARCH("★",SUBSTITUTE(L13,"｜","★",4))+1,SEARCH("★",SUBSTITUTE(L13,"｜","★",5))-SEARCH("★",SUBSTITUTE(L13,"｜","★",4))-1)&amp;""" VALUE="""&amp;MID(L13,SEARCH("★",SUBSTITUTE(L13,"｜","★",4))+1,SEARCH("★",SUBSTITUTE(L13,"｜","★",5))-SEARCH("★",SUBSTITUTE(L13,"｜","★",4))-1
)&amp;"""&gt;","")&amp;
IFERROR("&lt;LISTBOXOPTION TITLE="""&amp;MID(L13,SEARCH("★",SUBSTITUTE(L13,"｜","★",5))+1,SEARCH("★",SUBSTITUTE(L13,"｜","★",6))-SEARCH("★",SUBSTITUTE(L13,"｜","★",5))-1)&amp;""" VALUE="""&amp;MID(L13,SEARCH("★",SUBSTITUTE(L13,"｜","★",5))+1,SEARCH("★",SUBSTITUTE(L13,"｜","★",6))-SEARCH("★",SUBSTITUTE(L13,"｜","★",5))-1
)&amp;"""&gt;","")&amp;IFERROR("&lt;LISTBOXOPTION TITLE="""&amp;MID(L13,SEARCH("★",SUBSTITUTE(L13,"｜","★",6))+1,SEARCH("★",SUBSTITUTE(L13,"｜","★",7))-SEARCH("★",SUBSTITUTE(L13,"｜","★",6))-1)&amp;""" VALUE="""&amp;MID(L13,SEARCH("★",SUBSTITUTE(L13,"｜","★",6))+1,SEARCH("★",SUBSTITUTE(L13,"｜","★",7))-SEARCH("★",SUBSTITUTE(L13,"｜","★",6))-1
)&amp;"""&gt;","")&amp;IFERROR("&lt;LISTBOXOPTION TITLE="""&amp;MID(L13,SEARCH("★",SUBSTITUTE(L13,"｜","★",7))+1,SEARCH("★",SUBSTITUTE(L13,"｜","★",8))-SEARCH("★",SUBSTITUTE(L13,"｜","★",7))-1)&amp;""" VALUE="""&amp;MID(L13,SEARCH("★",SUBSTITUTE(L13,"｜","★",7))+1,SEARCH("★",SUBSTITUTE(L13,"｜","★",8))-SEARCH("★",SUBSTITUTE(L13,"｜","★",7))-1
)&amp;"""&gt;","")&amp;IFERROR("&lt;LISTBOXOPTION TITLE="""&amp;MID(L13,SEARCH("★",SUBSTITUTE(L13,"｜","★",8))+1,SEARCH("★",SUBSTITUTE(L13,"｜","★",9))-SEARCH("★",SUBSTITUTE(L13,"｜","★",8))-1)&amp;""" VALUE="""&amp;MID(L13,SEARCH("★",SUBSTITUTE(L13,"｜","★",8))+1,SEARCH("★",SUBSTITUTE(L13,"｜","★",9))-SEARCH("★",SUBSTITUTE(L13,"｜","★",8))-1
)&amp;"""&gt;","")&amp;IFERROR("&lt;LISTBOXOPTION TITLE="""&amp;MID(L13,SEARCH("★",SUBSTITUTE(L13,"｜","★",9))+1,SEARCH("★",SUBSTITUTE(L13,"｜","★",10))-SEARCH("★",SUBSTITUTE(L13,"｜","★",9))-1)&amp;""" VALUE="""&amp;MID(L13,SEARCH("★",SUBSTITUTE(L13,"｜","★",9))+1,SEARCH("★",SUBSTITUTE(L13,"｜","★",10))-SEARCH("★",SUBSTITUTE(L13,"｜","★",9))-1
)&amp;"""&gt;","")&amp;IFERROR("&lt;LISTBOXOPTION TITLE="""&amp;MID(L13,SEARCH("★",SUBSTITUTE(L13,"｜","★",10))+1,SEARCH("★",SUBSTITUTE(L13,"｜","★",11))-SEARCH("★",SUBSTITUTE(L13,"｜","★",10))-1)&amp;""" VALUE="""&amp;MID(L13,SEARCH("★",SUBSTITUTE(L13,"｜","★",10))+1,SEARCH("★",SUBSTITUTE(L13,"｜","★",11))-SEARCH("★",SUBSTITUTE(L13,"｜","★",10))-1
)&amp;"""&gt;","")&amp;IFERROR("&lt;LISTBOXOPTION TITLE="""&amp;MID(L13,SEARCH("★",SUBSTITUTE(L13,"｜","★",11))+1,SEARCH("★",SUBSTITUTE(L13,"｜","★",12))-SEARCH("★",SUBSTITUTE(L13,"｜","★",11))-1)&amp;""" VALUE="""&amp;MID(L13,SEARCH("★",SUBSTITUTE(L13,"｜","★",11))+1,SEARCH("★",SUBSTITUTE(L13,"｜","★",12))-SEARCH("★",SUBSTITUTE(L13,"｜","★",11))-1
)&amp;"""&gt;","")&amp;IFERROR("&lt;LISTBOXOPTION TITLE="""&amp;MID(L13,SEARCH("★",SUBSTITUTE(L13,"｜","★",12))+1,SEARCH("★",SUBSTITUTE(L13,"｜","★",13))-SEARCH("★",SUBSTITUTE(L13,"｜","★",12))-1)&amp;""" VALUE="""&amp;MID(L13,SEARCH("★",SUBSTITUTE(L13,"｜","★",12))+1,SEARCH("★",SUBSTITUTE(L13,"｜","★",13))-SEARCH("★",SUBSTITUTE(L13,"｜","★",12))-1
)&amp;"""&gt;","")&amp;IFERROR("&lt;LISTBOXOPTION TITLE="""&amp;MID(L13,SEARCH("★",SUBSTITUTE(L13,"｜","★",13))+1,SEARCH("★",SUBSTITUTE(L13,"｜","★",14))-SEARCH("★",SUBSTITUTE(L13,"｜","★",13))-1)&amp;""" VALUE="""&amp;MID(L13,SEARCH("★",SUBSTITUTE(L13,"｜","★",13))+1,SEARCH("★",SUBSTITUTE(L13,"｜","★",14))-SEARCH("★",SUBSTITUTE(L13,"｜","★",13))-1
)&amp;"""&gt;","")&amp;IFERROR("&lt;LISTBOXOPTION TITLE="""&amp;MID(L13,SEARCH("★",SUBSTITUTE(L13,"｜","★",14))+1,SEARCH("★",SUBSTITUTE(L13,"｜","★",15))-SEARCH("★",SUBSTITUTE(L13,"｜","★",14))-1)&amp;""" VALUE="""&amp;MID(L13,SEARCH("★",SUBSTITUTE(L13,"｜","★",14))+1,SEARCH("★",SUBSTITUTE(L13,"｜","★",15))-SEARCH("★",SUBSTITUTE(L13,"｜","★",14))-1
)&amp;"""&gt;","")&amp;IFERROR("&lt;LISTBOXOPTION TITLE="""&amp;MID(L13,SEARCH("★",SUBSTITUTE(L13,"｜","★",15))+1,SEARCH("★",SUBSTITUTE(L13,"｜","★",16))-SEARCH("★",SUBSTITUTE(L13,"｜","★",15))-1)&amp;""" VALUE="""&amp;MID(L13,SEARCH("★",SUBSTITUTE(L13,"｜","★",15))+1,SEARCH("★",SUBSTITUTE(L13,"｜","★",16))-SEARCH("★",SUBSTITUTE(L13,"｜","★",15))-1
)&amp;"""&gt;","")&amp;IFERROR("&lt;LISTBOXOPTION TITLE="""&amp;MID(L13,SEARCH("★",SUBSTITUTE(L13,"｜","★",16))+1,SEARCH("★",SUBSTITUTE(L13,"｜","★",17))-SEARCH("★",SUBSTITUTE(L13,"｜","★",16))-1)&amp;""" VALUE="""&amp;MID(L13,SEARCH("★",SUBSTITUTE(L13,"｜","★",16))+1,SEARCH("★",SUBSTITUTE(L13,"｜","★",16))-SEARCH("★",SUBSTITUTE(L13,"｜","★",16))-1
)&amp;"""&gt;","")&amp;"&lt;/LISTBOX&gt;"&amp;IF(G13&lt;&gt;"","&lt;LABEL NAME=""LA-LB"&amp;RIGHT("0"&amp;TEXT(COUNTIF(I$2:I13,"複数選択")+COUNTIF(I$2:I13,"択一"),"#"),2)&amp;""" TITLE="""&amp;G13&amp;""" FORECOLOR=""#00000000"" BACKCOLOR=""#00C0C0C0"" FONTNAME=""ＭＳ ゴシック"" FONTSIZE=""9"" OUTPUT=""0"" LEFT="""&amp;TEXT(Q13+100+LENB(D13)*90+O13*110+100,"#")&amp;""" TOP="""&amp;R13+20&amp;""" WIDTH="""&amp;TEXT(LEN(G13)*400,"#")&amp;""" HEIGHT="""&amp;T13&amp;""" &gt;",""),AA13)</f>
        <v>エラー</v>
      </c>
      <c r="AA13" s="12" t="str">
        <f>IF(I13="文字表示","&lt;LABEL NAME=""LL"&amp;RIGHT("0"&amp;TEXT(COUNTIF(I$2:I13,"文字表示"),"#"),2)&amp;""" TITLE="""&amp;F13&amp;""" FORECOLOR=""#00000000"" BACKCOLOR=""#00C0C0C0"" FONTNAME=""ＭＳ ゴシック"" FONTSIZE=""9"" OUTPUT=""0"" LEFT="""&amp;Q13&amp;""" TOP="""&amp;R13+20&amp;"""WIDTH="""&amp;TEXT(LENB(F13)*92,"#")&amp;""" HEIGHT="""&amp;T13&amp;""" &gt;","エラー")</f>
        <v>エラー</v>
      </c>
    </row>
    <row r="14" spans="1:27" ht="15.75" customHeight="1" x14ac:dyDescent="0.15">
      <c r="A14" s="25"/>
      <c r="B14" s="25"/>
      <c r="C14" s="25"/>
      <c r="D14" s="16" t="s">
        <v>73</v>
      </c>
      <c r="E14" s="16" t="s">
        <v>73</v>
      </c>
      <c r="F14" s="25"/>
      <c r="G14" s="25" t="s">
        <v>69</v>
      </c>
      <c r="H14" s="22"/>
      <c r="I14" s="23" t="s">
        <v>50</v>
      </c>
      <c r="J14" s="23" t="s">
        <v>51</v>
      </c>
      <c r="K14" s="24" t="s">
        <v>45</v>
      </c>
      <c r="L14" s="16"/>
      <c r="M14" s="16">
        <v>300</v>
      </c>
      <c r="N14" s="16">
        <v>0</v>
      </c>
      <c r="O14" s="16">
        <v>3</v>
      </c>
      <c r="P14" s="9" t="str">
        <f ca="1">IF(C14&lt;&gt;"",IF(COUNTA(C$2:C14)=1,"&lt;GROUP ELEMENT=""GP"&amp;RIGHT("0"&amp;COUNTA(C$2:C14),2)&amp;""" NAME=""GP"&amp;RIGHT("0"&amp;COUNTA(C$2:C14),2)&amp;""" TITLE="""&amp;C14&amp;""" FORECOLOR=""#00000000"" BACKCOLOR=""#00C0C0C0"" FONTSIZE=""9"" OUTPUT=""0"" LEFT="""&amp;Q14&amp;""" TOP="""&amp;R14&amp;""" WIDTH="""&amp;S14&amp;""" HEIGHT="""&amp;T14&amp;""" OUTFORECOLOR=""#00000000""&gt;",IF(C14="終了","&lt;/GROUP&gt;&lt;COMMANDBUTTON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ELEMENT=""GP"&amp;RIGHT("0"&amp;TEXT(COUNTA(C$2:C14),"#"),2)&amp;""" NAME=""GP"&amp;RIGHT("0"&amp;COUNTA(C$2:C14),2)&amp;""" TITLE="""&amp;C14&amp;""" FORECOLOR=""#00000000"" BACKCOLOR=""#00C0C0C0"" FONTSIZE=""9"" OUTPUT=""0"" LEFT="""&amp;Q14&amp;""" TOP="""&amp;R14&amp;""" WIDTH="""&amp;S14&amp;""" HEIGHT="""&amp;T14&amp;""" OUTFORECOLOR=""#00000000""&gt;")),Y14)</f>
        <v>&lt;LABEL NAME="L-TB09" TITLE="本人_今までの最高体重" FORECOLOR="#00000000" BACKCOLOR="#00C0C0C0" FONTNAME="ＭＳ ゴシック" FONTSIZE="9" OUTPUT="0" LEFT="60" TOP="1190"WIDTH="2100" HEIGHT="280" &gt;&lt;TEXTBOX NAME="TB09" ELEMENT="本人_今までの最高体重" FORECOLOR="#00080000" BACKCOLOR="#00FFFFFF" FONTNAME="ＭＳ ゴシック" FONTSIZE="9" DATATYPE="NUMERIC"DECIMALPLACES="0" IMEMODE="02" BEFORESTRING="本人_今までの最高体重 " AFTERSTRING="kg" MAXVALUE="300" MINVALUE="0" SKIP="True" OUTPUT="2"  LEFT="2260" TOP="1170" WIDTH="496" HEIGHT="280" TABINDEX="12" OUTFORECOLOR="#00000000" OUTBR="AFTER"&gt;&lt;LABEL NAME="LA-TB09" TITLE="kg" FORECOLOR="#00000000" BACKCOLOR="#00C0C0C0" FONTNAME="ＭＳ ゴシック" FONTSIZE="9" OUTPUT="0" LEFT="2856" TOP="1190" WIDTH="200" HEIGHT="280" &gt;</v>
      </c>
      <c r="Q14" s="14">
        <f t="shared" si="0"/>
        <v>60</v>
      </c>
      <c r="R14" s="14">
        <f t="shared" ca="1" si="1"/>
        <v>1170</v>
      </c>
      <c r="S14" s="14">
        <f t="shared" si="2"/>
        <v>3192</v>
      </c>
      <c r="T14" s="14">
        <f ca="1">IF(C14&lt;&gt;"",SUM(INDIRECT("V"&amp;ROW()):INDIRECT("V"&amp;X15))+400,MAX(190*(IFERROR(SEARCH("★",SUBSTITUTE(L14,"｜","★",1))&gt;0,0)+IFERROR(SEARCH("★",SUBSTITUTE(L14,"｜","★",2))&gt;0,0)+IFERROR(SEARCH("★",SUBSTITUTE(L14,"｜","★",3))&gt;0,0)+IFERROR(SEARCH("★",SUBSTITUTE(L14,"｜","★",4))&gt;0,0)+IFERROR(SEARCH("★",SUBSTITUTE(L14,"｜","★",5))&gt;0,0)+IFERROR(SEARCH("★",SUBSTITUTE(L14,"｜","★",6))&gt;0,0)+IFERROR(SEARCH("★",SUBSTITUTE(L14,"｜","★",7))&gt;0,0)+IFERROR(SEARCH("★",SUBSTITUTE(L14,"｜","★",8))&gt;0,0)+IFERROR(SEARCH("★",SUBSTITUTE(L14,"｜","★",9))&gt;0,0)+IFERROR(SEARCH("★",SUBSTITUTE(L14,"｜","★",10))&gt;0,0)+IFERROR(SEARCH("★",SUBSTITUTE(L14,"｜","★",11))&gt;0,0)+IFERROR(SEARCH("★",SUBSTITUTE(L14,"｜","★",12))&gt;0,0)+IFERROR(SEARCH("★",SUBSTITUTE(L14,"｜","★",13))&gt;0,0)+IFERROR(SEARCH("★",SUBSTITUTE(L14,"｜","★",14))&gt;0,0)+IFERROR(SEARCH("★",SUBSTITUTE(L14,"｜","★",15))&gt;0,0))+40,280))</f>
        <v>280</v>
      </c>
      <c r="U14" s="14">
        <f t="shared" ca="1" si="3"/>
        <v>280</v>
      </c>
      <c r="V14" s="14">
        <f t="shared" si="4"/>
        <v>0</v>
      </c>
      <c r="W14" s="14">
        <f t="shared" si="5"/>
        <v>3</v>
      </c>
      <c r="X14" s="14">
        <f t="shared" si="6"/>
        <v>17</v>
      </c>
      <c r="Y14" s="12" t="str">
        <f ca="1">IF(I14="普通入力","&lt;LABEL NAME=""L-TB"&amp;RIGHT("0"&amp;TEXT(COUNTIF(I$2:I14,"普通入力"),"#"),2)&amp;""" TITLE="""&amp;D14&amp;""" FORECOLOR=""#00000000"" BACKCOLOR=""#00C0C0C0"" FONTNAME=""ＭＳ ゴシック"" FONTSIZE=""9"" OUTPUT=""0"" LEFT="""&amp;Q14&amp;""" TOP="""&amp;R14+20&amp;"""WIDTH="""&amp;TEXT(LENB(D14)*100,"#")&amp;""" HEIGHT="""&amp;T14&amp;""" &gt;&lt;TEXTBOX NAME=""TB"&amp;RIGHT("0"&amp;TEXT(COUNTIF(I$2:I14,"普通入力"),"#"),2)&amp;""" ELEMENT="""&amp;D14&amp;""" FORECOLOR=""#00080000"" BACKCOLOR=""#00FFFFFF"" FONTNAME=""ＭＳ ゴシック"" FONTSIZE=""9"""&amp;IF(J14="文字列",""," DATATYPE=""NUMERIC""")&amp;"DECIMALPLACES="""&amp;IF(LEFT(J14,2)="小数",RIGHT(J14,1),0)&amp;""" IMEMODE="""&amp;IF(K14="全角","04","02")&amp;""" BEFORESTRING="""&amp;E14&amp;" "" AFTERSTRING="""&amp;G14&amp;""" MAXVALUE="""&amp;M14&amp;""" MINVALUE="""&amp;N14&amp;""" SKIP="""&amp;IF(H14="必須","False","True")&amp;""" OUTPUT=""2""  LEFT="""&amp;TEXT(Q14+100+LENB(D14)*100,"#")&amp;""" TOP="""&amp;R14&amp;""" WIDTH="""&amp;TEXT(220+O14*92,"#")&amp;""" HEIGHT="""&amp;T14&amp;""" TABINDEX="""&amp;TEXT(COUNTA(I$2:I14),"#")&amp;""" OUTFORECOLOR=""#00000000"" OUTBR=""AFTER""&gt;"&amp;IF(G14&lt;&gt;"","&lt;LABEL NAME=""LA-TB"&amp;RIGHT("0"&amp;TEXT(COUNTIF(I$2:I14,"普通入力"),"#"),2)&amp;""" TITLE="""&amp;G14&amp;""" FORECOLOR=""#00000000"" BACKCOLOR=""#00C0C0C0"" FONTNAME=""ＭＳ ゴシック"" FONTSIZE=""9"" OUTPUT=""0"" LEFT="""&amp;TEXT(Q14+100+LENB(D14)*100+O14*92+320,"#")&amp;""" TOP="""&amp;R14+20&amp;""" WIDTH="""&amp;TEXT(LENB(G14)*100,"#")&amp;""" HEIGHT="""&amp;T14&amp;""" &gt;",""),Z14)</f>
        <v>&lt;LABEL NAME="L-TB09" TITLE="本人_今までの最高体重" FORECOLOR="#00000000" BACKCOLOR="#00C0C0C0" FONTNAME="ＭＳ ゴシック" FONTSIZE="9" OUTPUT="0" LEFT="60" TOP="1190"WIDTH="2100" HEIGHT="280" &gt;&lt;TEXTBOX NAME="TB09" ELEMENT="本人_今までの最高体重" FORECOLOR="#00080000" BACKCOLOR="#00FFFFFF" FONTNAME="ＭＳ ゴシック" FONTSIZE="9" DATATYPE="NUMERIC"DECIMALPLACES="0" IMEMODE="02" BEFORESTRING="本人_今までの最高体重 " AFTERSTRING="kg" MAXVALUE="300" MINVALUE="0" SKIP="True" OUTPUT="2"  LEFT="2260" TOP="1170" WIDTH="496" HEIGHT="280" TABINDEX="12" OUTFORECOLOR="#00000000" OUTBR="AFTER"&gt;&lt;LABEL NAME="LA-TB09" TITLE="kg" FORECOLOR="#00000000" BACKCOLOR="#00C0C0C0" FONTNAME="ＭＳ ゴシック" FONTSIZE="9" OUTPUT="0" LEFT="2856" TOP="1190" WIDTH="200" HEIGHT="280" &gt;</v>
      </c>
      <c r="Z14" s="12" t="str">
        <f>IF(OR(I14="複数選択",I14="択一"),"&lt;LABEL NAME=""L-LB"&amp;RIGHT("0"&amp;TEXT(COUNTIF(I$2:I14,"複数選択")+COUNTIF(I$2:I14,"択一"),"#"),2)&amp;""" TITLE="""&amp;D14&amp;""" FORECOLOR=""#00000000"" BACKCOLOR=""#00C0C0C0"" FONTNAME=""ＭＳ ゴシック"" FONTSIZE=""9"" OUTPUT=""0"" LEFT="""&amp;Q14&amp;""" TOP="""&amp;R14+20&amp;"""WIDTH="""&amp;TEXT(LENB(D14)*90,"#")&amp;""" HEIGHT="""&amp;T14&amp;""" &gt;&lt;LISTBOX NAME=""LB"&amp;RIGHT("0"&amp;TEXT(COUNTIF(I$2:I14,"複数選択")+COUNTIF(I$2:I14,"択一"),"#"),2)&amp;""" ELEMENT="""&amp;D14&amp;""" FORECOLOR=""#00080000"" BACKCOLOR=""#00FFFFFF"" FONTNAME=""ＭＳ ゴシック"" FONTSIZE=""9"""&amp;IF(J14="文字列",""," DATATYPE=""NUMERIC""")&amp;" IMEMODE="""&amp;IF(K14="全角","04","02")&amp;""" BEFORESTRING="""&amp;E14&amp;" "" AFTERSTRING="""&amp;G14&amp;""" MULTIPLE="""&amp;IF(I14="複数選択","True")&amp;""" MINVALUE="""&amp;N14&amp;""" SKIP="""&amp;IF(H14="必須","False","True")&amp;""" OUTPUT=""2""  LEFT="""&amp;TEXT(Q14+100+LENB(D14)*90,"#")&amp;""" TOP="""&amp;R14&amp;""" WIDTH="""&amp;TEXT(O14*92+120,"#")&amp;""" HEIGHT="""&amp;T14&amp;""" TABINDEX="""&amp;TEXT(COUNTA(I$2:I14),"#")&amp;""" OUTFORECOLOR=""#00000000"" OUTBR=""AFTER""&gt;&lt;LISTBOXOPTION TITLE="""&amp;LEFT(L14,SEARCH("｜",L14)-1)&amp;""" SELECTED=""True"" VALUE="""&amp;LEFT(L14,SEARCH("｜",L14)-1)&amp;"""&gt;"&amp;IFERROR("&lt;LISTBOXOPTION TITLE="""&amp;
MID(L14,SEARCH("★",SUBSTITUTE(L14,"｜","★",1))+1,SEARCH("★",SUBSTITUTE(L14,"｜","★",2))-SEARCH("★",SUBSTITUTE(L14,"｜","★",1))-1)&amp;""" VALUE="""&amp;MID(L14,SEARCH("★",SUBSTITUTE(L14,"｜","★",1))+1,SEARCH("★",SUBSTITUTE(L14,"｜","★",2))-SEARCH("★",SUBSTITUTE(L14,"｜","★",1))-1)&amp;"""&gt;","")&amp;
IFERROR("&lt;LISTBOXOPTION TITLE="""&amp;MID(L14,
SEARCH("★",SUBSTITUTE(L14,"｜","★",2))+1,SEARCH("★",SUBSTITUTE(L14,"｜","★",3))-SEARCH("★",SUBSTITUTE(L14,"｜","★",2))-1)&amp;""" VALUE="""&amp;MID(L14,SEARCH("★",SUBSTITUTE(L14,"｜","★",2))+1,SEARCH("★",SUBSTITUTE(L14,"｜","★",3))-SEARCH("★",SUBSTITUTE(L14,"｜","★",2))-1)&amp;"""&gt;","")&amp;IFERROR("&lt;LISTBOXOPTION TITLE="""&amp;MID(L14,SEARCH("★",SUBSTITUTE(L14,"｜","★",3))+1,SEARCH("★",SUBSTITUTE(L14,"｜","★",4))-SEARCH("★",SUBSTITUTE(L14,"｜","★",3))-1)&amp;""" VALUE="""&amp;MID(L14,SEARCH("★",SUBSTITUTE(L14,"｜","★",3))+1,SEARCH("★",SUBSTITUTE(L14,"｜","★",4))-SEARCH("★",SUBSTITUTE(L14,"｜","★",3))-1)&amp;"""&gt;","")&amp;IFERROR("&lt;LISTBOXOPTION TITLE="""&amp;MID(L14,SEARCH("★",SUBSTITUTE(L14,"｜","★",4))+1,SEARCH("★",SUBSTITUTE(L14,"｜","★",5))-SEARCH("★",SUBSTITUTE(L14,"｜","★",4))-1)&amp;""" VALUE="""&amp;MID(L14,SEARCH("★",SUBSTITUTE(L14,"｜","★",4))+1,SEARCH("★",SUBSTITUTE(L14,"｜","★",5))-SEARCH("★",SUBSTITUTE(L14,"｜","★",4))-1
)&amp;"""&gt;","")&amp;
IFERROR("&lt;LISTBOXOPTION TITLE="""&amp;MID(L14,SEARCH("★",SUBSTITUTE(L14,"｜","★",5))+1,SEARCH("★",SUBSTITUTE(L14,"｜","★",6))-SEARCH("★",SUBSTITUTE(L14,"｜","★",5))-1)&amp;""" VALUE="""&amp;MID(L14,SEARCH("★",SUBSTITUTE(L14,"｜","★",5))+1,SEARCH("★",SUBSTITUTE(L14,"｜","★",6))-SEARCH("★",SUBSTITUTE(L14,"｜","★",5))-1
)&amp;"""&gt;","")&amp;IFERROR("&lt;LISTBOXOPTION TITLE="""&amp;MID(L14,SEARCH("★",SUBSTITUTE(L14,"｜","★",6))+1,SEARCH("★",SUBSTITUTE(L14,"｜","★",7))-SEARCH("★",SUBSTITUTE(L14,"｜","★",6))-1)&amp;""" VALUE="""&amp;MID(L14,SEARCH("★",SUBSTITUTE(L14,"｜","★",6))+1,SEARCH("★",SUBSTITUTE(L14,"｜","★",7))-SEARCH("★",SUBSTITUTE(L14,"｜","★",6))-1
)&amp;"""&gt;","")&amp;IFERROR("&lt;LISTBOXOPTION TITLE="""&amp;MID(L14,SEARCH("★",SUBSTITUTE(L14,"｜","★",7))+1,SEARCH("★",SUBSTITUTE(L14,"｜","★",8))-SEARCH("★",SUBSTITUTE(L14,"｜","★",7))-1)&amp;""" VALUE="""&amp;MID(L14,SEARCH("★",SUBSTITUTE(L14,"｜","★",7))+1,SEARCH("★",SUBSTITUTE(L14,"｜","★",8))-SEARCH("★",SUBSTITUTE(L14,"｜","★",7))-1
)&amp;"""&gt;","")&amp;IFERROR("&lt;LISTBOXOPTION TITLE="""&amp;MID(L14,SEARCH("★",SUBSTITUTE(L14,"｜","★",8))+1,SEARCH("★",SUBSTITUTE(L14,"｜","★",9))-SEARCH("★",SUBSTITUTE(L14,"｜","★",8))-1)&amp;""" VALUE="""&amp;MID(L14,SEARCH("★",SUBSTITUTE(L14,"｜","★",8))+1,SEARCH("★",SUBSTITUTE(L14,"｜","★",9))-SEARCH("★",SUBSTITUTE(L14,"｜","★",8))-1
)&amp;"""&gt;","")&amp;IFERROR("&lt;LISTBOXOPTION TITLE="""&amp;MID(L14,SEARCH("★",SUBSTITUTE(L14,"｜","★",9))+1,SEARCH("★",SUBSTITUTE(L14,"｜","★",10))-SEARCH("★",SUBSTITUTE(L14,"｜","★",9))-1)&amp;""" VALUE="""&amp;MID(L14,SEARCH("★",SUBSTITUTE(L14,"｜","★",9))+1,SEARCH("★",SUBSTITUTE(L14,"｜","★",10))-SEARCH("★",SUBSTITUTE(L14,"｜","★",9))-1
)&amp;"""&gt;","")&amp;IFERROR("&lt;LISTBOXOPTION TITLE="""&amp;MID(L14,SEARCH("★",SUBSTITUTE(L14,"｜","★",10))+1,SEARCH("★",SUBSTITUTE(L14,"｜","★",11))-SEARCH("★",SUBSTITUTE(L14,"｜","★",10))-1)&amp;""" VALUE="""&amp;MID(L14,SEARCH("★",SUBSTITUTE(L14,"｜","★",10))+1,SEARCH("★",SUBSTITUTE(L14,"｜","★",11))-SEARCH("★",SUBSTITUTE(L14,"｜","★",10))-1
)&amp;"""&gt;","")&amp;IFERROR("&lt;LISTBOXOPTION TITLE="""&amp;MID(L14,SEARCH("★",SUBSTITUTE(L14,"｜","★",11))+1,SEARCH("★",SUBSTITUTE(L14,"｜","★",12))-SEARCH("★",SUBSTITUTE(L14,"｜","★",11))-1)&amp;""" VALUE="""&amp;MID(L14,SEARCH("★",SUBSTITUTE(L14,"｜","★",11))+1,SEARCH("★",SUBSTITUTE(L14,"｜","★",12))-SEARCH("★",SUBSTITUTE(L14,"｜","★",11))-1
)&amp;"""&gt;","")&amp;IFERROR("&lt;LISTBOXOPTION TITLE="""&amp;MID(L14,SEARCH("★",SUBSTITUTE(L14,"｜","★",12))+1,SEARCH("★",SUBSTITUTE(L14,"｜","★",13))-SEARCH("★",SUBSTITUTE(L14,"｜","★",12))-1)&amp;""" VALUE="""&amp;MID(L14,SEARCH("★",SUBSTITUTE(L14,"｜","★",12))+1,SEARCH("★",SUBSTITUTE(L14,"｜","★",13))-SEARCH("★",SUBSTITUTE(L14,"｜","★",12))-1
)&amp;"""&gt;","")&amp;IFERROR("&lt;LISTBOXOPTION TITLE="""&amp;MID(L14,SEARCH("★",SUBSTITUTE(L14,"｜","★",13))+1,SEARCH("★",SUBSTITUTE(L14,"｜","★",14))-SEARCH("★",SUBSTITUTE(L14,"｜","★",13))-1)&amp;""" VALUE="""&amp;MID(L14,SEARCH("★",SUBSTITUTE(L14,"｜","★",13))+1,SEARCH("★",SUBSTITUTE(L14,"｜","★",14))-SEARCH("★",SUBSTITUTE(L14,"｜","★",13))-1
)&amp;"""&gt;","")&amp;IFERROR("&lt;LISTBOXOPTION TITLE="""&amp;MID(L14,SEARCH("★",SUBSTITUTE(L14,"｜","★",14))+1,SEARCH("★",SUBSTITUTE(L14,"｜","★",15))-SEARCH("★",SUBSTITUTE(L14,"｜","★",14))-1)&amp;""" VALUE="""&amp;MID(L14,SEARCH("★",SUBSTITUTE(L14,"｜","★",14))+1,SEARCH("★",SUBSTITUTE(L14,"｜","★",15))-SEARCH("★",SUBSTITUTE(L14,"｜","★",14))-1
)&amp;"""&gt;","")&amp;IFERROR("&lt;LISTBOXOPTION TITLE="""&amp;MID(L14,SEARCH("★",SUBSTITUTE(L14,"｜","★",15))+1,SEARCH("★",SUBSTITUTE(L14,"｜","★",16))-SEARCH("★",SUBSTITUTE(L14,"｜","★",15))-1)&amp;""" VALUE="""&amp;MID(L14,SEARCH("★",SUBSTITUTE(L14,"｜","★",15))+1,SEARCH("★",SUBSTITUTE(L14,"｜","★",16))-SEARCH("★",SUBSTITUTE(L14,"｜","★",15))-1
)&amp;"""&gt;","")&amp;IFERROR("&lt;LISTBOXOPTION TITLE="""&amp;MID(L14,SEARCH("★",SUBSTITUTE(L14,"｜","★",16))+1,SEARCH("★",SUBSTITUTE(L14,"｜","★",17))-SEARCH("★",SUBSTITUTE(L14,"｜","★",16))-1)&amp;""" VALUE="""&amp;MID(L14,SEARCH("★",SUBSTITUTE(L14,"｜","★",16))+1,SEARCH("★",SUBSTITUTE(L14,"｜","★",16))-SEARCH("★",SUBSTITUTE(L14,"｜","★",16))-1
)&amp;"""&gt;","")&amp;"&lt;/LISTBOX&gt;"&amp;IF(G14&lt;&gt;"","&lt;LABEL NAME=""LA-LB"&amp;RIGHT("0"&amp;TEXT(COUNTIF(I$2:I14,"複数選択")+COUNTIF(I$2:I14,"択一"),"#"),2)&amp;""" TITLE="""&amp;G14&amp;""" FORECOLOR=""#00000000"" BACKCOLOR=""#00C0C0C0"" FONTNAME=""ＭＳ ゴシック"" FONTSIZE=""9"" OUTPUT=""0"" LEFT="""&amp;TEXT(Q14+100+LENB(D14)*90+O14*110+100,"#")&amp;""" TOP="""&amp;R14+20&amp;""" WIDTH="""&amp;TEXT(LEN(G14)*400,"#")&amp;""" HEIGHT="""&amp;T14&amp;""" &gt;",""),AA14)</f>
        <v>エラー</v>
      </c>
      <c r="AA14" s="12" t="str">
        <f>IF(I14="文字表示","&lt;LABEL NAME=""LL"&amp;RIGHT("0"&amp;TEXT(COUNTIF(I$2:I14,"文字表示"),"#"),2)&amp;""" TITLE="""&amp;F14&amp;""" FORECOLOR=""#00000000"" BACKCOLOR=""#00C0C0C0"" FONTNAME=""ＭＳ ゴシック"" FONTSIZE=""9"" OUTPUT=""0"" LEFT="""&amp;Q14&amp;""" TOP="""&amp;R14+20&amp;"""WIDTH="""&amp;TEXT(LENB(F14)*92,"#")&amp;""" HEIGHT="""&amp;T14&amp;""" &gt;","エラー")</f>
        <v>エラー</v>
      </c>
    </row>
    <row r="15" spans="1:27" ht="15.75" customHeight="1" x14ac:dyDescent="0.15">
      <c r="A15" s="25"/>
      <c r="B15" s="25"/>
      <c r="C15" s="25"/>
      <c r="D15" s="16" t="s">
        <v>74</v>
      </c>
      <c r="E15" s="16" t="s">
        <v>74</v>
      </c>
      <c r="F15" s="25"/>
      <c r="G15" s="25" t="s">
        <v>75</v>
      </c>
      <c r="H15" s="22"/>
      <c r="I15" s="23" t="s">
        <v>50</v>
      </c>
      <c r="J15" s="23" t="s">
        <v>51</v>
      </c>
      <c r="K15" s="24" t="s">
        <v>45</v>
      </c>
      <c r="L15" s="16"/>
      <c r="M15" s="16">
        <v>120</v>
      </c>
      <c r="N15" s="16">
        <v>0</v>
      </c>
      <c r="O15" s="16">
        <v>3</v>
      </c>
      <c r="P15" s="9" t="str">
        <f ca="1">IF(C15&lt;&gt;"",IF(COUNTA(C$2:C15)=1,"&lt;GROUP ELEMENT=""GP"&amp;RIGHT("0"&amp;COUNTA(C$2:C15),2)&amp;""" NAME=""GP"&amp;RIGHT("0"&amp;COUNTA(C$2:C15),2)&amp;""" TITLE="""&amp;C15&amp;""" FORECOLOR=""#00000000"" BACKCOLOR=""#00C0C0C0"" FONTSIZE=""9"" OUTPUT=""0"" LEFT="""&amp;Q15&amp;""" TOP="""&amp;R15&amp;""" WIDTH="""&amp;S15&amp;""" HEIGHT="""&amp;T15&amp;""" OUTFORECOLOR=""#00000000""&gt;",IF(C15="終了","&lt;/GROUP&gt;&lt;COMMANDBUTTON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ELEMENT=""GP"&amp;RIGHT("0"&amp;TEXT(COUNTA(C$2:C15),"#"),2)&amp;""" NAME=""GP"&amp;RIGHT("0"&amp;COUNTA(C$2:C15),2)&amp;""" TITLE="""&amp;C15&amp;""" FORECOLOR=""#00000000"" BACKCOLOR=""#00C0C0C0"" FONTSIZE=""9"" OUTPUT=""0"" LEFT="""&amp;Q15&amp;""" TOP="""&amp;R15&amp;""" WIDTH="""&amp;S15&amp;""" HEIGHT="""&amp;T15&amp;""" OUTFORECOLOR=""#00000000""&gt;")),Y15)</f>
        <v>&lt;LABEL NAME="L-TB10" TITLE="本人_最高体重時年齢" FORECOLOR="#00000000" BACKCOLOR="#00C0C0C0" FONTNAME="ＭＳ ゴシック" FONTSIZE="9" OUTPUT="0" LEFT="3502" TOP="1190"WIDTH="1900" HEIGHT="280" &gt;&lt;TEXTBOX NAME="TB10" ELEMENT="本人_最高体重時年齢" FORECOLOR="#00080000" BACKCOLOR="#00FFFFFF" FONTNAME="ＭＳ ゴシック" FONTSIZE="9" DATATYPE="NUMERIC"DECIMALPLACES="0" IMEMODE="02" BEFORESTRING="本人_最高体重時年齢 " AFTERSTRING="歳" MAXVALUE="120" MINVALUE="0" SKIP="True" OUTPUT="2"  LEFT="5502" TOP="1170" WIDTH="496" HEIGHT="280" TABINDEX="13" OUTFORECOLOR="#00000000" OUTBR="AFTER"&gt;&lt;LABEL NAME="LA-TB10" TITLE="歳" FORECOLOR="#00000000" BACKCOLOR="#00C0C0C0" FONTNAME="ＭＳ ゴシック" FONTSIZE="9" OUTPUT="0" LEFT="6098" TOP="1190" WIDTH="200" HEIGHT="280" &gt;</v>
      </c>
      <c r="Q15" s="14">
        <f t="shared" si="0"/>
        <v>3502</v>
      </c>
      <c r="R15" s="14">
        <f t="shared" ca="1" si="1"/>
        <v>1170</v>
      </c>
      <c r="S15" s="14">
        <f t="shared" si="2"/>
        <v>3008</v>
      </c>
      <c r="T15" s="14">
        <f ca="1">IF(C15&lt;&gt;"",SUM(INDIRECT("V"&amp;ROW()):INDIRECT("V"&amp;X16))+400,MAX(190*(IFERROR(SEARCH("★",SUBSTITUTE(L15,"｜","★",1))&gt;0,0)+IFERROR(SEARCH("★",SUBSTITUTE(L15,"｜","★",2))&gt;0,0)+IFERROR(SEARCH("★",SUBSTITUTE(L15,"｜","★",3))&gt;0,0)+IFERROR(SEARCH("★",SUBSTITUTE(L15,"｜","★",4))&gt;0,0)+IFERROR(SEARCH("★",SUBSTITUTE(L15,"｜","★",5))&gt;0,0)+IFERROR(SEARCH("★",SUBSTITUTE(L15,"｜","★",6))&gt;0,0)+IFERROR(SEARCH("★",SUBSTITUTE(L15,"｜","★",7))&gt;0,0)+IFERROR(SEARCH("★",SUBSTITUTE(L15,"｜","★",8))&gt;0,0)+IFERROR(SEARCH("★",SUBSTITUTE(L15,"｜","★",9))&gt;0,0)+IFERROR(SEARCH("★",SUBSTITUTE(L15,"｜","★",10))&gt;0,0)+IFERROR(SEARCH("★",SUBSTITUTE(L15,"｜","★",11))&gt;0,0)+IFERROR(SEARCH("★",SUBSTITUTE(L15,"｜","★",12))&gt;0,0)+IFERROR(SEARCH("★",SUBSTITUTE(L15,"｜","★",13))&gt;0,0)+IFERROR(SEARCH("★",SUBSTITUTE(L15,"｜","★",14))&gt;0,0)+IFERROR(SEARCH("★",SUBSTITUTE(L15,"｜","★",15))&gt;0,0))+40,280))</f>
        <v>280</v>
      </c>
      <c r="U15" s="14">
        <f t="shared" ca="1" si="3"/>
        <v>280</v>
      </c>
      <c r="V15" s="14">
        <f t="shared" si="4"/>
        <v>0</v>
      </c>
      <c r="W15" s="14">
        <f t="shared" si="5"/>
        <v>3</v>
      </c>
      <c r="X15" s="14">
        <f t="shared" si="6"/>
        <v>17</v>
      </c>
      <c r="Y15" s="12" t="str">
        <f ca="1">IF(I15="普通入力","&lt;LABEL NAME=""L-TB"&amp;RIGHT("0"&amp;TEXT(COUNTIF(I$2:I15,"普通入力"),"#"),2)&amp;""" TITLE="""&amp;D15&amp;""" FORECOLOR=""#00000000"" BACKCOLOR=""#00C0C0C0"" FONTNAME=""ＭＳ ゴシック"" FONTSIZE=""9"" OUTPUT=""0"" LEFT="""&amp;Q15&amp;""" TOP="""&amp;R15+20&amp;"""WIDTH="""&amp;TEXT(LENB(D15)*100,"#")&amp;""" HEIGHT="""&amp;T15&amp;""" &gt;&lt;TEXTBOX NAME=""TB"&amp;RIGHT("0"&amp;TEXT(COUNTIF(I$2:I15,"普通入力"),"#"),2)&amp;""" ELEMENT="""&amp;D15&amp;""" FORECOLOR=""#00080000"" BACKCOLOR=""#00FFFFFF"" FONTNAME=""ＭＳ ゴシック"" FONTSIZE=""9"""&amp;IF(J15="文字列",""," DATATYPE=""NUMERIC""")&amp;"DECIMALPLACES="""&amp;IF(LEFT(J15,2)="小数",RIGHT(J15,1),0)&amp;""" IMEMODE="""&amp;IF(K15="全角","04","02")&amp;""" BEFORESTRING="""&amp;E15&amp;" "" AFTERSTRING="""&amp;G15&amp;""" MAXVALUE="""&amp;M15&amp;""" MINVALUE="""&amp;N15&amp;""" SKIP="""&amp;IF(H15="必須","False","True")&amp;""" OUTPUT=""2""  LEFT="""&amp;TEXT(Q15+100+LENB(D15)*100,"#")&amp;""" TOP="""&amp;R15&amp;""" WIDTH="""&amp;TEXT(220+O15*92,"#")&amp;""" HEIGHT="""&amp;T15&amp;""" TABINDEX="""&amp;TEXT(COUNTA(I$2:I15),"#")&amp;""" OUTFORECOLOR=""#00000000"" OUTBR=""AFTER""&gt;"&amp;IF(G15&lt;&gt;"","&lt;LABEL NAME=""LA-TB"&amp;RIGHT("0"&amp;TEXT(COUNTIF(I$2:I15,"普通入力"),"#"),2)&amp;""" TITLE="""&amp;G15&amp;""" FORECOLOR=""#00000000"" BACKCOLOR=""#00C0C0C0"" FONTNAME=""ＭＳ ゴシック"" FONTSIZE=""9"" OUTPUT=""0"" LEFT="""&amp;TEXT(Q15+100+LENB(D15)*100+O15*92+320,"#")&amp;""" TOP="""&amp;R15+20&amp;""" WIDTH="""&amp;TEXT(LENB(G15)*100,"#")&amp;""" HEIGHT="""&amp;T15&amp;""" &gt;",""),Z15)</f>
        <v>&lt;LABEL NAME="L-TB10" TITLE="本人_最高体重時年齢" FORECOLOR="#00000000" BACKCOLOR="#00C0C0C0" FONTNAME="ＭＳ ゴシック" FONTSIZE="9" OUTPUT="0" LEFT="3502" TOP="1190"WIDTH="1900" HEIGHT="280" &gt;&lt;TEXTBOX NAME="TB10" ELEMENT="本人_最高体重時年齢" FORECOLOR="#00080000" BACKCOLOR="#00FFFFFF" FONTNAME="ＭＳ ゴシック" FONTSIZE="9" DATATYPE="NUMERIC"DECIMALPLACES="0" IMEMODE="02" BEFORESTRING="本人_最高体重時年齢 " AFTERSTRING="歳" MAXVALUE="120" MINVALUE="0" SKIP="True" OUTPUT="2"  LEFT="5502" TOP="1170" WIDTH="496" HEIGHT="280" TABINDEX="13" OUTFORECOLOR="#00000000" OUTBR="AFTER"&gt;&lt;LABEL NAME="LA-TB10" TITLE="歳" FORECOLOR="#00000000" BACKCOLOR="#00C0C0C0" FONTNAME="ＭＳ ゴシック" FONTSIZE="9" OUTPUT="0" LEFT="6098" TOP="1190" WIDTH="200" HEIGHT="280" &gt;</v>
      </c>
      <c r="Z15" s="12" t="str">
        <f>IF(OR(I15="複数選択",I15="択一"),"&lt;LABEL NAME=""L-LB"&amp;RIGHT("0"&amp;TEXT(COUNTIF(I$2:I15,"複数選択")+COUNTIF(I$2:I15,"択一"),"#"),2)&amp;""" TITLE="""&amp;D15&amp;""" FORECOLOR=""#00000000"" BACKCOLOR=""#00C0C0C0"" FONTNAME=""ＭＳ ゴシック"" FONTSIZE=""9"" OUTPUT=""0"" LEFT="""&amp;Q15&amp;""" TOP="""&amp;R15+20&amp;"""WIDTH="""&amp;TEXT(LENB(D15)*90,"#")&amp;""" HEIGHT="""&amp;T15&amp;""" &gt;&lt;LISTBOX NAME=""LB"&amp;RIGHT("0"&amp;TEXT(COUNTIF(I$2:I15,"複数選択")+COUNTIF(I$2:I15,"択一"),"#"),2)&amp;""" ELEMENT="""&amp;D15&amp;""" FORECOLOR=""#00080000"" BACKCOLOR=""#00FFFFFF"" FONTNAME=""ＭＳ ゴシック"" FONTSIZE=""9"""&amp;IF(J15="文字列",""," DATATYPE=""NUMERIC""")&amp;" IMEMODE="""&amp;IF(K15="全角","04","02")&amp;""" BEFORESTRING="""&amp;E15&amp;" "" AFTERSTRING="""&amp;G15&amp;""" MULTIPLE="""&amp;IF(I15="複数選択","True")&amp;""" MINVALUE="""&amp;N15&amp;""" SKIP="""&amp;IF(H15="必須","False","True")&amp;""" OUTPUT=""2""  LEFT="""&amp;TEXT(Q15+100+LENB(D15)*90,"#")&amp;""" TOP="""&amp;R15&amp;""" WIDTH="""&amp;TEXT(O15*92+120,"#")&amp;""" HEIGHT="""&amp;T15&amp;""" TABINDEX="""&amp;TEXT(COUNTA(I$2:I15),"#")&amp;""" OUTFORECOLOR=""#00000000"" OUTBR=""AFTER""&gt;&lt;LISTBOXOPTION TITLE="""&amp;LEFT(L15,SEARCH("｜",L15)-1)&amp;""" SELECTED=""True"" VALUE="""&amp;LEFT(L15,SEARCH("｜",L15)-1)&amp;"""&gt;"&amp;IFERROR("&lt;LISTBOXOPTION TITLE="""&amp;
MID(L15,SEARCH("★",SUBSTITUTE(L15,"｜","★",1))+1,SEARCH("★",SUBSTITUTE(L15,"｜","★",2))-SEARCH("★",SUBSTITUTE(L15,"｜","★",1))-1)&amp;""" VALUE="""&amp;MID(L15,SEARCH("★",SUBSTITUTE(L15,"｜","★",1))+1,SEARCH("★",SUBSTITUTE(L15,"｜","★",2))-SEARCH("★",SUBSTITUTE(L15,"｜","★",1))-1)&amp;"""&gt;","")&amp;
IFERROR("&lt;LISTBOXOPTION TITLE="""&amp;MID(L15,
SEARCH("★",SUBSTITUTE(L15,"｜","★",2))+1,SEARCH("★",SUBSTITUTE(L15,"｜","★",3))-SEARCH("★",SUBSTITUTE(L15,"｜","★",2))-1)&amp;""" VALUE="""&amp;MID(L15,SEARCH("★",SUBSTITUTE(L15,"｜","★",2))+1,SEARCH("★",SUBSTITUTE(L15,"｜","★",3))-SEARCH("★",SUBSTITUTE(L15,"｜","★",2))-1)&amp;"""&gt;","")&amp;IFERROR("&lt;LISTBOXOPTION TITLE="""&amp;MID(L15,SEARCH("★",SUBSTITUTE(L15,"｜","★",3))+1,SEARCH("★",SUBSTITUTE(L15,"｜","★",4))-SEARCH("★",SUBSTITUTE(L15,"｜","★",3))-1)&amp;""" VALUE="""&amp;MID(L15,SEARCH("★",SUBSTITUTE(L15,"｜","★",3))+1,SEARCH("★",SUBSTITUTE(L15,"｜","★",4))-SEARCH("★",SUBSTITUTE(L15,"｜","★",3))-1)&amp;"""&gt;","")&amp;IFERROR("&lt;LISTBOXOPTION TITLE="""&amp;MID(L15,SEARCH("★",SUBSTITUTE(L15,"｜","★",4))+1,SEARCH("★",SUBSTITUTE(L15,"｜","★",5))-SEARCH("★",SUBSTITUTE(L15,"｜","★",4))-1)&amp;""" VALUE="""&amp;MID(L15,SEARCH("★",SUBSTITUTE(L15,"｜","★",4))+1,SEARCH("★",SUBSTITUTE(L15,"｜","★",5))-SEARCH("★",SUBSTITUTE(L15,"｜","★",4))-1
)&amp;"""&gt;","")&amp;
IFERROR("&lt;LISTBOXOPTION TITLE="""&amp;MID(L15,SEARCH("★",SUBSTITUTE(L15,"｜","★",5))+1,SEARCH("★",SUBSTITUTE(L15,"｜","★",6))-SEARCH("★",SUBSTITUTE(L15,"｜","★",5))-1)&amp;""" VALUE="""&amp;MID(L15,SEARCH("★",SUBSTITUTE(L15,"｜","★",5))+1,SEARCH("★",SUBSTITUTE(L15,"｜","★",6))-SEARCH("★",SUBSTITUTE(L15,"｜","★",5))-1
)&amp;"""&gt;","")&amp;IFERROR("&lt;LISTBOXOPTION TITLE="""&amp;MID(L15,SEARCH("★",SUBSTITUTE(L15,"｜","★",6))+1,SEARCH("★",SUBSTITUTE(L15,"｜","★",7))-SEARCH("★",SUBSTITUTE(L15,"｜","★",6))-1)&amp;""" VALUE="""&amp;MID(L15,SEARCH("★",SUBSTITUTE(L15,"｜","★",6))+1,SEARCH("★",SUBSTITUTE(L15,"｜","★",7))-SEARCH("★",SUBSTITUTE(L15,"｜","★",6))-1
)&amp;"""&gt;","")&amp;IFERROR("&lt;LISTBOXOPTION TITLE="""&amp;MID(L15,SEARCH("★",SUBSTITUTE(L15,"｜","★",7))+1,SEARCH("★",SUBSTITUTE(L15,"｜","★",8))-SEARCH("★",SUBSTITUTE(L15,"｜","★",7))-1)&amp;""" VALUE="""&amp;MID(L15,SEARCH("★",SUBSTITUTE(L15,"｜","★",7))+1,SEARCH("★",SUBSTITUTE(L15,"｜","★",8))-SEARCH("★",SUBSTITUTE(L15,"｜","★",7))-1
)&amp;"""&gt;","")&amp;IFERROR("&lt;LISTBOXOPTION TITLE="""&amp;MID(L15,SEARCH("★",SUBSTITUTE(L15,"｜","★",8))+1,SEARCH("★",SUBSTITUTE(L15,"｜","★",9))-SEARCH("★",SUBSTITUTE(L15,"｜","★",8))-1)&amp;""" VALUE="""&amp;MID(L15,SEARCH("★",SUBSTITUTE(L15,"｜","★",8))+1,SEARCH("★",SUBSTITUTE(L15,"｜","★",9))-SEARCH("★",SUBSTITUTE(L15,"｜","★",8))-1
)&amp;"""&gt;","")&amp;IFERROR("&lt;LISTBOXOPTION TITLE="""&amp;MID(L15,SEARCH("★",SUBSTITUTE(L15,"｜","★",9))+1,SEARCH("★",SUBSTITUTE(L15,"｜","★",10))-SEARCH("★",SUBSTITUTE(L15,"｜","★",9))-1)&amp;""" VALUE="""&amp;MID(L15,SEARCH("★",SUBSTITUTE(L15,"｜","★",9))+1,SEARCH("★",SUBSTITUTE(L15,"｜","★",10))-SEARCH("★",SUBSTITUTE(L15,"｜","★",9))-1
)&amp;"""&gt;","")&amp;IFERROR("&lt;LISTBOXOPTION TITLE="""&amp;MID(L15,SEARCH("★",SUBSTITUTE(L15,"｜","★",10))+1,SEARCH("★",SUBSTITUTE(L15,"｜","★",11))-SEARCH("★",SUBSTITUTE(L15,"｜","★",10))-1)&amp;""" VALUE="""&amp;MID(L15,SEARCH("★",SUBSTITUTE(L15,"｜","★",10))+1,SEARCH("★",SUBSTITUTE(L15,"｜","★",11))-SEARCH("★",SUBSTITUTE(L15,"｜","★",10))-1
)&amp;"""&gt;","")&amp;IFERROR("&lt;LISTBOXOPTION TITLE="""&amp;MID(L15,SEARCH("★",SUBSTITUTE(L15,"｜","★",11))+1,SEARCH("★",SUBSTITUTE(L15,"｜","★",12))-SEARCH("★",SUBSTITUTE(L15,"｜","★",11))-1)&amp;""" VALUE="""&amp;MID(L15,SEARCH("★",SUBSTITUTE(L15,"｜","★",11))+1,SEARCH("★",SUBSTITUTE(L15,"｜","★",12))-SEARCH("★",SUBSTITUTE(L15,"｜","★",11))-1
)&amp;"""&gt;","")&amp;IFERROR("&lt;LISTBOXOPTION TITLE="""&amp;MID(L15,SEARCH("★",SUBSTITUTE(L15,"｜","★",12))+1,SEARCH("★",SUBSTITUTE(L15,"｜","★",13))-SEARCH("★",SUBSTITUTE(L15,"｜","★",12))-1)&amp;""" VALUE="""&amp;MID(L15,SEARCH("★",SUBSTITUTE(L15,"｜","★",12))+1,SEARCH("★",SUBSTITUTE(L15,"｜","★",13))-SEARCH("★",SUBSTITUTE(L15,"｜","★",12))-1
)&amp;"""&gt;","")&amp;IFERROR("&lt;LISTBOXOPTION TITLE="""&amp;MID(L15,SEARCH("★",SUBSTITUTE(L15,"｜","★",13))+1,SEARCH("★",SUBSTITUTE(L15,"｜","★",14))-SEARCH("★",SUBSTITUTE(L15,"｜","★",13))-1)&amp;""" VALUE="""&amp;MID(L15,SEARCH("★",SUBSTITUTE(L15,"｜","★",13))+1,SEARCH("★",SUBSTITUTE(L15,"｜","★",14))-SEARCH("★",SUBSTITUTE(L15,"｜","★",13))-1
)&amp;"""&gt;","")&amp;IFERROR("&lt;LISTBOXOPTION TITLE="""&amp;MID(L15,SEARCH("★",SUBSTITUTE(L15,"｜","★",14))+1,SEARCH("★",SUBSTITUTE(L15,"｜","★",15))-SEARCH("★",SUBSTITUTE(L15,"｜","★",14))-1)&amp;""" VALUE="""&amp;MID(L15,SEARCH("★",SUBSTITUTE(L15,"｜","★",14))+1,SEARCH("★",SUBSTITUTE(L15,"｜","★",15))-SEARCH("★",SUBSTITUTE(L15,"｜","★",14))-1
)&amp;"""&gt;","")&amp;IFERROR("&lt;LISTBOXOPTION TITLE="""&amp;MID(L15,SEARCH("★",SUBSTITUTE(L15,"｜","★",15))+1,SEARCH("★",SUBSTITUTE(L15,"｜","★",16))-SEARCH("★",SUBSTITUTE(L15,"｜","★",15))-1)&amp;""" VALUE="""&amp;MID(L15,SEARCH("★",SUBSTITUTE(L15,"｜","★",15))+1,SEARCH("★",SUBSTITUTE(L15,"｜","★",16))-SEARCH("★",SUBSTITUTE(L15,"｜","★",15))-1
)&amp;"""&gt;","")&amp;IFERROR("&lt;LISTBOXOPTION TITLE="""&amp;MID(L15,SEARCH("★",SUBSTITUTE(L15,"｜","★",16))+1,SEARCH("★",SUBSTITUTE(L15,"｜","★",17))-SEARCH("★",SUBSTITUTE(L15,"｜","★",16))-1)&amp;""" VALUE="""&amp;MID(L15,SEARCH("★",SUBSTITUTE(L15,"｜","★",16))+1,SEARCH("★",SUBSTITUTE(L15,"｜","★",16))-SEARCH("★",SUBSTITUTE(L15,"｜","★",16))-1
)&amp;"""&gt;","")&amp;"&lt;/LISTBOX&gt;"&amp;IF(G15&lt;&gt;"","&lt;LABEL NAME=""LA-LB"&amp;RIGHT("0"&amp;TEXT(COUNTIF(I$2:I15,"複数選択")+COUNTIF(I$2:I15,"択一"),"#"),2)&amp;""" TITLE="""&amp;G15&amp;""" FORECOLOR=""#00000000"" BACKCOLOR=""#00C0C0C0"" FONTNAME=""ＭＳ ゴシック"" FONTSIZE=""9"" OUTPUT=""0"" LEFT="""&amp;TEXT(Q15+100+LENB(D15)*90+O15*110+100,"#")&amp;""" TOP="""&amp;R15+20&amp;""" WIDTH="""&amp;TEXT(LEN(G15)*400,"#")&amp;""" HEIGHT="""&amp;T15&amp;""" &gt;",""),AA15)</f>
        <v>エラー</v>
      </c>
      <c r="AA15" s="12" t="str">
        <f>IF(I15="文字表示","&lt;LABEL NAME=""LL"&amp;RIGHT("0"&amp;TEXT(COUNTIF(I$2:I15,"文字表示"),"#"),2)&amp;""" TITLE="""&amp;F15&amp;""" FORECOLOR=""#00000000"" BACKCOLOR=""#00C0C0C0"" FONTNAME=""ＭＳ ゴシック"" FONTSIZE=""9"" OUTPUT=""0"" LEFT="""&amp;Q15&amp;""" TOP="""&amp;R15+20&amp;"""WIDTH="""&amp;TEXT(LENB(F15)*92,"#")&amp;""" HEIGHT="""&amp;T15&amp;""" &gt;","エラー")</f>
        <v>エラー</v>
      </c>
    </row>
    <row r="16" spans="1:27" ht="15.75" customHeight="1" x14ac:dyDescent="0.15">
      <c r="A16" s="25"/>
      <c r="B16" s="25"/>
      <c r="C16" s="25"/>
      <c r="D16" s="16" t="s">
        <v>76</v>
      </c>
      <c r="E16" s="16" t="s">
        <v>76</v>
      </c>
      <c r="F16" s="25"/>
      <c r="G16" s="25"/>
      <c r="H16" s="22"/>
      <c r="I16" s="23" t="s">
        <v>59</v>
      </c>
      <c r="J16" s="23" t="s">
        <v>56</v>
      </c>
      <c r="K16" s="24"/>
      <c r="L16" s="16" t="s">
        <v>77</v>
      </c>
      <c r="M16" s="25"/>
      <c r="N16" s="25"/>
      <c r="O16" s="25">
        <v>36</v>
      </c>
      <c r="P16" s="9" t="str">
        <f ca="1">IF(C16&lt;&gt;"",IF(COUNTA(C$2:C16)=1,"&lt;GROUP ELEMENT=""GP"&amp;RIGHT("0"&amp;COUNTA(C$2:C16),2)&amp;""" NAME=""GP"&amp;RIGHT("0"&amp;COUNTA(C$2:C16),2)&amp;""" TITLE="""&amp;C16&amp;""" FORECOLOR=""#00000000"" BACKCOLOR=""#00C0C0C0"" FONTSIZE=""9"" OUTPUT=""0"" LEFT="""&amp;Q16&amp;""" TOP="""&amp;R16&amp;""" WIDTH="""&amp;S16&amp;""" HEIGHT="""&amp;T16&amp;""" OUTFORECOLOR=""#00000000""&gt;",IF(C16="終了","&lt;/GROUP&gt;&lt;COMMANDBUTTON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ELEMENT=""GP"&amp;RIGHT("0"&amp;TEXT(COUNTA(C$2:C16),"#"),2)&amp;""" NAME=""GP"&amp;RIGHT("0"&amp;COUNTA(C$2:C16),2)&amp;""" TITLE="""&amp;C16&amp;""" FORECOLOR=""#00000000"" BACKCOLOR=""#00C0C0C0"" FONTSIZE=""9"" OUTPUT=""0"" LEFT="""&amp;Q16&amp;""" TOP="""&amp;R16&amp;""" WIDTH="""&amp;S16&amp;""" HEIGHT="""&amp;T16&amp;""" OUTFORECOLOR=""#00000000""&gt;")),Y16)</f>
        <v>&lt;LABEL NAME="L-LB03" TITLE="妊娠高血圧/糖尿病既往" FORECOLOR="#00000000" BACKCOLOR="#00C0C0C0" FONTNAME="ＭＳ ゴシック" FONTSIZE="9" OUTPUT="0" LEFT="6760" TOP="1190"WIDTH="1890" HEIGHT="990" &gt;&lt;LISTBOX NAME="LB03" ELEMENT="妊娠高血圧/糖尿病既往" FORECOLOR="#00080000" BACKCOLOR="#00FFFFFF" FONTNAME="ＭＳ ゴシック" FONTSIZE="9" IMEMODE="02" BEFORESTRING="妊娠高血圧/糖尿病既往 " AFTERSTRING="" MULTIPLE="FALSE" MINVALUE="" SKIP="True" OUTPUT="2"  LEFT="8750" TOP="1170" WIDTH="3432" HEIGHT="990" TABINDEX="14" OUTFORECOLOR="#00000000" OUTBR="AFTER"&gt;&lt;LISTBOXOPTION TITLE="経験無し" SELECTED="True" VALUE="経験無し"&gt;&lt;LISTBOXOPTION TITLE="妊娠高血圧のみ経験" VALUE="妊娠高血圧のみ経験"&gt;&lt;LISTBOXOPTION TITLE="妊娠糖尿病のみ経験" VALUE="妊娠糖尿病のみ経験"&gt;&lt;LISTBOXOPTION TITLE="両方を経験" VALUE="両方を経験"&gt;&lt;LISTBOXOPTION TITLE="不明" VALUE="不明"&gt;&lt;/LISTBOX&gt;</v>
      </c>
      <c r="Q16" s="14">
        <f>IF(AND(C16="",C15=""),IF(Q15+S15+250+S16&lt;S$2,Q15+S15+250,Q$3),60)</f>
        <v>6760</v>
      </c>
      <c r="R16" s="14">
        <f ca="1">IF(C16="",IF(C15="",IF(Q16&gt;Q15,R15,R15+20+U15),290),INDIRECT("R"&amp;W15)+INDIRECT("T"&amp;W15)+100)</f>
        <v>1170</v>
      </c>
      <c r="S16" s="14">
        <f>IF(C16&lt;&gt;"",16540,MIN(800+LENB(D16)*92+MAX(LENB(F16),O16)*92+LENB(G16)*92,S$2-200))</f>
        <v>6044</v>
      </c>
      <c r="T16" s="14">
        <f ca="1">IF(C16&lt;&gt;"",SUM(INDIRECT("V"&amp;ROW()):INDIRECT("V"&amp;X17))+400,MAX(190*(IFERROR(SEARCH("★",SUBSTITUTE(L16,"｜","★",1))&gt;0,0)+IFERROR(SEARCH("★",SUBSTITUTE(L16,"｜","★",2))&gt;0,0)+IFERROR(SEARCH("★",SUBSTITUTE(L16,"｜","★",3))&gt;0,0)+IFERROR(SEARCH("★",SUBSTITUTE(L16,"｜","★",4))&gt;0,0)+IFERROR(SEARCH("★",SUBSTITUTE(L16,"｜","★",5))&gt;0,0)+IFERROR(SEARCH("★",SUBSTITUTE(L16,"｜","★",6))&gt;0,0)+IFERROR(SEARCH("★",SUBSTITUTE(L16,"｜","★",7))&gt;0,0)+IFERROR(SEARCH("★",SUBSTITUTE(L16,"｜","★",8))&gt;0,0)+IFERROR(SEARCH("★",SUBSTITUTE(L16,"｜","★",9))&gt;0,0)+IFERROR(SEARCH("★",SUBSTITUTE(L16,"｜","★",10))&gt;0,0)+IFERROR(SEARCH("★",SUBSTITUTE(L16,"｜","★",11))&gt;0,0)+IFERROR(SEARCH("★",SUBSTITUTE(L16,"｜","★",12))&gt;0,0)+IFERROR(SEARCH("★",SUBSTITUTE(L16,"｜","★",13))&gt;0,0)+IFERROR(SEARCH("★",SUBSTITUTE(L16,"｜","★",14))&gt;0,0)+IFERROR(SEARCH("★",SUBSTITUTE(L16,"｜","★",15))&gt;0,0))+40,280))</f>
        <v>990</v>
      </c>
      <c r="U16" s="14">
        <f t="shared" ref="U16" ca="1" si="7">IF(Q15+S15+150+S16&lt;$S$2,MAX(U15,T16),T16)</f>
        <v>990</v>
      </c>
      <c r="V16" s="14">
        <f ca="1">IF(C16="",IF(Q16+S16+250+S17&gt;=$S$2,U16,0),"")</f>
        <v>990</v>
      </c>
      <c r="W16" s="14">
        <f t="shared" si="5"/>
        <v>3</v>
      </c>
      <c r="X16" s="14">
        <f t="shared" si="6"/>
        <v>17</v>
      </c>
      <c r="Y16" s="12" t="str">
        <f ca="1">IF(I16="普通入力","&lt;LABEL NAME=""L-TB"&amp;RIGHT("0"&amp;TEXT(COUNTIF(I$2:I16,"普通入力"),"#"),2)&amp;""" TITLE="""&amp;D16&amp;""" FORECOLOR=""#00000000"" BACKCOLOR=""#00C0C0C0"" FONTNAME=""ＭＳ ゴシック"" FONTSIZE=""9"" OUTPUT=""0"" LEFT="""&amp;Q16&amp;""" TOP="""&amp;R16+20&amp;"""WIDTH="""&amp;TEXT(LENB(D16)*100,"#")&amp;""" HEIGHT="""&amp;T16&amp;""" &gt;&lt;TEXTBOX NAME=""TB"&amp;RIGHT("0"&amp;TEXT(COUNTIF(I$2:I16,"普通入力"),"#"),2)&amp;""" ELEMENT="""&amp;D16&amp;""" FORECOLOR=""#00080000"" BACKCOLOR=""#00FFFFFF"" FONTNAME=""ＭＳ ゴシック"" FONTSIZE=""9"""&amp;IF(J16="文字列",""," DATATYPE=""NUMERIC""")&amp;"DECIMALPLACES="""&amp;IF(LEFT(J16,2)="小数",RIGHT(J16,1),0)&amp;""" IMEMODE="""&amp;IF(K16="全角","04","02")&amp;""" BEFORESTRING="""&amp;E16&amp;" "" AFTERSTRING="""&amp;G16&amp;""" MAXVALUE="""&amp;M16&amp;""" MINVALUE="""&amp;N16&amp;""" SKIP="""&amp;IF(H16="必須","False","True")&amp;""" OUTPUT=""2""  LEFT="""&amp;TEXT(Q16+100+LENB(D16)*100,"#")&amp;""" TOP="""&amp;R16&amp;""" WIDTH="""&amp;TEXT(220+O16*92,"#")&amp;""" HEIGHT="""&amp;T16&amp;""" TABINDEX="""&amp;TEXT(COUNTA(I$2:I16),"#")&amp;""" OUTFORECOLOR=""#00000000"" OUTBR=""AFTER""&gt;"&amp;IF(G16&lt;&gt;"","&lt;LABEL NAME=""LA-TB"&amp;RIGHT("0"&amp;TEXT(COUNTIF(I$2:I16,"普通入力"),"#"),2)&amp;""" TITLE="""&amp;G16&amp;""" FORECOLOR=""#00000000"" BACKCOLOR=""#00C0C0C0"" FONTNAME=""ＭＳ ゴシック"" FONTSIZE=""9"" OUTPUT=""0"" LEFT="""&amp;TEXT(Q16+100+LENB(D16)*100+O16*92+320,"#")&amp;""" TOP="""&amp;R16+20&amp;""" WIDTH="""&amp;TEXT(LENB(G16)*100,"#")&amp;""" HEIGHT="""&amp;T16&amp;""" &gt;",""),Z16)</f>
        <v>&lt;LABEL NAME="L-LB03" TITLE="妊娠高血圧/糖尿病既往" FORECOLOR="#00000000" BACKCOLOR="#00C0C0C0" FONTNAME="ＭＳ ゴシック" FONTSIZE="9" OUTPUT="0" LEFT="6760" TOP="1190"WIDTH="1890" HEIGHT="990" &gt;&lt;LISTBOX NAME="LB03" ELEMENT="妊娠高血圧/糖尿病既往" FORECOLOR="#00080000" BACKCOLOR="#00FFFFFF" FONTNAME="ＭＳ ゴシック" FONTSIZE="9" IMEMODE="02" BEFORESTRING="妊娠高血圧/糖尿病既往 " AFTERSTRING="" MULTIPLE="FALSE" MINVALUE="" SKIP="True" OUTPUT="2"  LEFT="8750" TOP="1170" WIDTH="3432" HEIGHT="990" TABINDEX="14" OUTFORECOLOR="#00000000" OUTBR="AFTER"&gt;&lt;LISTBOXOPTION TITLE="経験無し" SELECTED="True" VALUE="経験無し"&gt;&lt;LISTBOXOPTION TITLE="妊娠高血圧のみ経験" VALUE="妊娠高血圧のみ経験"&gt;&lt;LISTBOXOPTION TITLE="妊娠糖尿病のみ経験" VALUE="妊娠糖尿病のみ経験"&gt;&lt;LISTBOXOPTION TITLE="両方を経験" VALUE="両方を経験"&gt;&lt;LISTBOXOPTION TITLE="不明" VALUE="不明"&gt;&lt;/LISTBOX&gt;</v>
      </c>
      <c r="Z16" s="12" t="str">
        <f ca="1">IF(OR(I16="複数選択",I16="択一"),"&lt;LABEL NAME=""L-LB"&amp;RIGHT("0"&amp;TEXT(COUNTIF(I$2:I16,"複数選択")+COUNTIF(I$2:I16,"択一"),"#"),2)&amp;""" TITLE="""&amp;D16&amp;""" FORECOLOR=""#00000000"" BACKCOLOR=""#00C0C0C0"" FONTNAME=""ＭＳ ゴシック"" FONTSIZE=""9"" OUTPUT=""0"" LEFT="""&amp;Q16&amp;""" TOP="""&amp;R16+20&amp;"""WIDTH="""&amp;TEXT(LENB(D16)*90,"#")&amp;""" HEIGHT="""&amp;T16&amp;""" &gt;&lt;LISTBOX NAME=""LB"&amp;RIGHT("0"&amp;TEXT(COUNTIF(I$2:I16,"複数選択")+COUNTIF(I$2:I16,"択一"),"#"),2)&amp;""" ELEMENT="""&amp;D16&amp;""" FORECOLOR=""#00080000"" BACKCOLOR=""#00FFFFFF"" FONTNAME=""ＭＳ ゴシック"" FONTSIZE=""9"""&amp;IF(J16="文字列",""," DATATYPE=""NUMERIC""")&amp;" IMEMODE="""&amp;IF(K16="全角","04","02")&amp;""" BEFORESTRING="""&amp;E16&amp;" "" AFTERSTRING="""&amp;G16&amp;""" MULTIPLE="""&amp;IF(I16="複数選択","True")&amp;""" MINVALUE="""&amp;N16&amp;""" SKIP="""&amp;IF(H16="必須","False","True")&amp;""" OUTPUT=""2""  LEFT="""&amp;TEXT(Q16+100+LENB(D16)*90,"#")&amp;""" TOP="""&amp;R16&amp;""" WIDTH="""&amp;TEXT(O16*92+120,"#")&amp;""" HEIGHT="""&amp;T16&amp;""" TABINDEX="""&amp;TEXT(COUNTA(I$2:I16),"#")&amp;""" OUTFORECOLOR=""#00000000"" OUTBR=""AFTER""&gt;&lt;LISTBOXOPTION TITLE="""&amp;LEFT(L16,SEARCH("｜",L16)-1)&amp;""" SELECTED=""True"" VALUE="""&amp;LEFT(L16,SEARCH("｜",L16)-1)&amp;"""&gt;"&amp;IFERROR("&lt;LISTBOXOPTION TITLE="""&amp;
MID(L16,SEARCH("★",SUBSTITUTE(L16,"｜","★",1))+1,SEARCH("★",SUBSTITUTE(L16,"｜","★",2))-SEARCH("★",SUBSTITUTE(L16,"｜","★",1))-1)&amp;""" VALUE="""&amp;MID(L16,SEARCH("★",SUBSTITUTE(L16,"｜","★",1))+1,SEARCH("★",SUBSTITUTE(L16,"｜","★",2))-SEARCH("★",SUBSTITUTE(L16,"｜","★",1))-1)&amp;"""&gt;","")&amp;
IFERROR("&lt;LISTBOXOPTION TITLE="""&amp;MID(L16,
SEARCH("★",SUBSTITUTE(L16,"｜","★",2))+1,SEARCH("★",SUBSTITUTE(L16,"｜","★",3))-SEARCH("★",SUBSTITUTE(L16,"｜","★",2))-1)&amp;""" VALUE="""&amp;MID(L16,SEARCH("★",SUBSTITUTE(L16,"｜","★",2))+1,SEARCH("★",SUBSTITUTE(L16,"｜","★",3))-SEARCH("★",SUBSTITUTE(L16,"｜","★",2))-1)&amp;"""&gt;","")&amp;IFERROR("&lt;LISTBOXOPTION TITLE="""&amp;MID(L16,SEARCH("★",SUBSTITUTE(L16,"｜","★",3))+1,SEARCH("★",SUBSTITUTE(L16,"｜","★",4))-SEARCH("★",SUBSTITUTE(L16,"｜","★",3))-1)&amp;""" VALUE="""&amp;MID(L16,SEARCH("★",SUBSTITUTE(L16,"｜","★",3))+1,SEARCH("★",SUBSTITUTE(L16,"｜","★",4))-SEARCH("★",SUBSTITUTE(L16,"｜","★",3))-1)&amp;"""&gt;","")&amp;IFERROR("&lt;LISTBOXOPTION TITLE="""&amp;MID(L16,SEARCH("★",SUBSTITUTE(L16,"｜","★",4))+1,SEARCH("★",SUBSTITUTE(L16,"｜","★",5))-SEARCH("★",SUBSTITUTE(L16,"｜","★",4))-1)&amp;""" VALUE="""&amp;MID(L16,SEARCH("★",SUBSTITUTE(L16,"｜","★",4))+1,SEARCH("★",SUBSTITUTE(L16,"｜","★",5))-SEARCH("★",SUBSTITUTE(L16,"｜","★",4))-1
)&amp;"""&gt;","")&amp;
IFERROR("&lt;LISTBOXOPTION TITLE="""&amp;MID(L16,SEARCH("★",SUBSTITUTE(L16,"｜","★",5))+1,SEARCH("★",SUBSTITUTE(L16,"｜","★",6))-SEARCH("★",SUBSTITUTE(L16,"｜","★",5))-1)&amp;""" VALUE="""&amp;MID(L16,SEARCH("★",SUBSTITUTE(L16,"｜","★",5))+1,SEARCH("★",SUBSTITUTE(L16,"｜","★",6))-SEARCH("★",SUBSTITUTE(L16,"｜","★",5))-1
)&amp;"""&gt;","")&amp;IFERROR("&lt;LISTBOXOPTION TITLE="""&amp;MID(L16,SEARCH("★",SUBSTITUTE(L16,"｜","★",6))+1,SEARCH("★",SUBSTITUTE(L16,"｜","★",7))-SEARCH("★",SUBSTITUTE(L16,"｜","★",6))-1)&amp;""" VALUE="""&amp;MID(L16,SEARCH("★",SUBSTITUTE(L16,"｜","★",6))+1,SEARCH("★",SUBSTITUTE(L16,"｜","★",7))-SEARCH("★",SUBSTITUTE(L16,"｜","★",6))-1
)&amp;"""&gt;","")&amp;IFERROR("&lt;LISTBOXOPTION TITLE="""&amp;MID(L16,SEARCH("★",SUBSTITUTE(L16,"｜","★",7))+1,SEARCH("★",SUBSTITUTE(L16,"｜","★",8))-SEARCH("★",SUBSTITUTE(L16,"｜","★",7))-1)&amp;""" VALUE="""&amp;MID(L16,SEARCH("★",SUBSTITUTE(L16,"｜","★",7))+1,SEARCH("★",SUBSTITUTE(L16,"｜","★",8))-SEARCH("★",SUBSTITUTE(L16,"｜","★",7))-1
)&amp;"""&gt;","")&amp;IFERROR("&lt;LISTBOXOPTION TITLE="""&amp;MID(L16,SEARCH("★",SUBSTITUTE(L16,"｜","★",8))+1,SEARCH("★",SUBSTITUTE(L16,"｜","★",9))-SEARCH("★",SUBSTITUTE(L16,"｜","★",8))-1)&amp;""" VALUE="""&amp;MID(L16,SEARCH("★",SUBSTITUTE(L16,"｜","★",8))+1,SEARCH("★",SUBSTITUTE(L16,"｜","★",9))-SEARCH("★",SUBSTITUTE(L16,"｜","★",8))-1
)&amp;"""&gt;","")&amp;IFERROR("&lt;LISTBOXOPTION TITLE="""&amp;MID(L16,SEARCH("★",SUBSTITUTE(L16,"｜","★",9))+1,SEARCH("★",SUBSTITUTE(L16,"｜","★",10))-SEARCH("★",SUBSTITUTE(L16,"｜","★",9))-1)&amp;""" VALUE="""&amp;MID(L16,SEARCH("★",SUBSTITUTE(L16,"｜","★",9))+1,SEARCH("★",SUBSTITUTE(L16,"｜","★",10))-SEARCH("★",SUBSTITUTE(L16,"｜","★",9))-1
)&amp;"""&gt;","")&amp;IFERROR("&lt;LISTBOXOPTION TITLE="""&amp;MID(L16,SEARCH("★",SUBSTITUTE(L16,"｜","★",10))+1,SEARCH("★",SUBSTITUTE(L16,"｜","★",11))-SEARCH("★",SUBSTITUTE(L16,"｜","★",10))-1)&amp;""" VALUE="""&amp;MID(L16,SEARCH("★",SUBSTITUTE(L16,"｜","★",10))+1,SEARCH("★",SUBSTITUTE(L16,"｜","★",11))-SEARCH("★",SUBSTITUTE(L16,"｜","★",10))-1
)&amp;"""&gt;","")&amp;IFERROR("&lt;LISTBOXOPTION TITLE="""&amp;MID(L16,SEARCH("★",SUBSTITUTE(L16,"｜","★",11))+1,SEARCH("★",SUBSTITUTE(L16,"｜","★",12))-SEARCH("★",SUBSTITUTE(L16,"｜","★",11))-1)&amp;""" VALUE="""&amp;MID(L16,SEARCH("★",SUBSTITUTE(L16,"｜","★",11))+1,SEARCH("★",SUBSTITUTE(L16,"｜","★",12))-SEARCH("★",SUBSTITUTE(L16,"｜","★",11))-1
)&amp;"""&gt;","")&amp;IFERROR("&lt;LISTBOXOPTION TITLE="""&amp;MID(L16,SEARCH("★",SUBSTITUTE(L16,"｜","★",12))+1,SEARCH("★",SUBSTITUTE(L16,"｜","★",13))-SEARCH("★",SUBSTITUTE(L16,"｜","★",12))-1)&amp;""" VALUE="""&amp;MID(L16,SEARCH("★",SUBSTITUTE(L16,"｜","★",12))+1,SEARCH("★",SUBSTITUTE(L16,"｜","★",13))-SEARCH("★",SUBSTITUTE(L16,"｜","★",12))-1
)&amp;"""&gt;","")&amp;IFERROR("&lt;LISTBOXOPTION TITLE="""&amp;MID(L16,SEARCH("★",SUBSTITUTE(L16,"｜","★",13))+1,SEARCH("★",SUBSTITUTE(L16,"｜","★",14))-SEARCH("★",SUBSTITUTE(L16,"｜","★",13))-1)&amp;""" VALUE="""&amp;MID(L16,SEARCH("★",SUBSTITUTE(L16,"｜","★",13))+1,SEARCH("★",SUBSTITUTE(L16,"｜","★",14))-SEARCH("★",SUBSTITUTE(L16,"｜","★",13))-1
)&amp;"""&gt;","")&amp;IFERROR("&lt;LISTBOXOPTION TITLE="""&amp;MID(L16,SEARCH("★",SUBSTITUTE(L16,"｜","★",14))+1,SEARCH("★",SUBSTITUTE(L16,"｜","★",15))-SEARCH("★",SUBSTITUTE(L16,"｜","★",14))-1)&amp;""" VALUE="""&amp;MID(L16,SEARCH("★",SUBSTITUTE(L16,"｜","★",14))+1,SEARCH("★",SUBSTITUTE(L16,"｜","★",15))-SEARCH("★",SUBSTITUTE(L16,"｜","★",14))-1
)&amp;"""&gt;","")&amp;IFERROR("&lt;LISTBOXOPTION TITLE="""&amp;MID(L16,SEARCH("★",SUBSTITUTE(L16,"｜","★",15))+1,SEARCH("★",SUBSTITUTE(L16,"｜","★",16))-SEARCH("★",SUBSTITUTE(L16,"｜","★",15))-1)&amp;""" VALUE="""&amp;MID(L16,SEARCH("★",SUBSTITUTE(L16,"｜","★",15))+1,SEARCH("★",SUBSTITUTE(L16,"｜","★",16))-SEARCH("★",SUBSTITUTE(L16,"｜","★",15))-1
)&amp;"""&gt;","")&amp;IFERROR("&lt;LISTBOXOPTION TITLE="""&amp;MID(L16,SEARCH("★",SUBSTITUTE(L16,"｜","★",16))+1,SEARCH("★",SUBSTITUTE(L16,"｜","★",17))-SEARCH("★",SUBSTITUTE(L16,"｜","★",16))-1)&amp;""" VALUE="""&amp;MID(L16,SEARCH("★",SUBSTITUTE(L16,"｜","★",16))+1,SEARCH("★",SUBSTITUTE(L16,"｜","★",16))-SEARCH("★",SUBSTITUTE(L16,"｜","★",16))-1
)&amp;"""&gt;","")&amp;"&lt;/LISTBOX&gt;"&amp;IF(G16&lt;&gt;"","&lt;LABEL NAME=""LA-LB"&amp;RIGHT("0"&amp;TEXT(COUNTIF(I$2:I16,"複数選択")+COUNTIF(I$2:I16,"択一"),"#"),2)&amp;""" TITLE="""&amp;G16&amp;""" FORECOLOR=""#00000000"" BACKCOLOR=""#00C0C0C0"" FONTNAME=""ＭＳ ゴシック"" FONTSIZE=""9"" OUTPUT=""0"" LEFT="""&amp;TEXT(Q16+100+LENB(D16)*90+O16*110+100,"#")&amp;""" TOP="""&amp;R16+20&amp;""" WIDTH="""&amp;TEXT(LEN(G16)*400,"#")&amp;""" HEIGHT="""&amp;T16&amp;""" &gt;",""),AA16)</f>
        <v>&lt;LABEL NAME="L-LB03" TITLE="妊娠高血圧/糖尿病既往" FORECOLOR="#00000000" BACKCOLOR="#00C0C0C0" FONTNAME="ＭＳ ゴシック" FONTSIZE="9" OUTPUT="0" LEFT="6760" TOP="1190"WIDTH="1890" HEIGHT="990" &gt;&lt;LISTBOX NAME="LB03" ELEMENT="妊娠高血圧/糖尿病既往" FORECOLOR="#00080000" BACKCOLOR="#00FFFFFF" FONTNAME="ＭＳ ゴシック" FONTSIZE="9" IMEMODE="02" BEFORESTRING="妊娠高血圧/糖尿病既往 " AFTERSTRING="" MULTIPLE="FALSE" MINVALUE="" SKIP="True" OUTPUT="2"  LEFT="8750" TOP="1170" WIDTH="3432" HEIGHT="990" TABINDEX="14" OUTFORECOLOR="#00000000" OUTBR="AFTER"&gt;&lt;LISTBOXOPTION TITLE="経験無し" SELECTED="True" VALUE="経験無し"&gt;&lt;LISTBOXOPTION TITLE="妊娠高血圧のみ経験" VALUE="妊娠高血圧のみ経験"&gt;&lt;LISTBOXOPTION TITLE="妊娠糖尿病のみ経験" VALUE="妊娠糖尿病のみ経験"&gt;&lt;LISTBOXOPTION TITLE="両方を経験" VALUE="両方を経験"&gt;&lt;LISTBOXOPTION TITLE="不明" VALUE="不明"&gt;&lt;/LISTBOX&gt;</v>
      </c>
      <c r="AA16" s="12" t="str">
        <f>IF(I16="文字表示","&lt;LABEL NAME=""LL"&amp;RIGHT("0"&amp;TEXT(COUNTIF(I$2:I16,"文字表示"),"#"),2)&amp;""" TITLE="""&amp;F16&amp;""" FORECOLOR=""#00000000"" BACKCOLOR=""#00C0C0C0"" FONTNAME=""ＭＳ ゴシック"" FONTSIZE=""9"" OUTPUT=""0"" LEFT="""&amp;Q16&amp;""" TOP="""&amp;R16+20&amp;"""WIDTH="""&amp;TEXT(LENB(F16)*92,"#")&amp;""" HEIGHT="""&amp;T16&amp;""" &gt;","エラー")</f>
        <v>エラー</v>
      </c>
    </row>
    <row r="17" spans="1:27" ht="15.75" customHeight="1" x14ac:dyDescent="0.15">
      <c r="A17" s="25"/>
      <c r="B17" s="25"/>
      <c r="C17" s="16" t="s">
        <v>78</v>
      </c>
      <c r="D17" s="16"/>
      <c r="E17" s="16"/>
      <c r="F17" s="25"/>
      <c r="G17" s="25"/>
      <c r="H17" s="22"/>
      <c r="I17" s="23"/>
      <c r="J17" s="23"/>
      <c r="K17" s="24"/>
      <c r="L17" s="16"/>
      <c r="M17" s="25"/>
      <c r="N17" s="25"/>
      <c r="O17" s="25"/>
      <c r="P17" s="9" t="str">
        <f ca="1">IF(C17&lt;&gt;"",IF(COUNTA(C$2:C17)=1,"&lt;GROUP ELEMENT=""GP"&amp;RIGHT("0"&amp;COUNTA(C$2:C17),2)&amp;""" NAME=""GP"&amp;RIGHT("0"&amp;COUNTA(C$2:C17),2)&amp;""" TITLE="""&amp;C17&amp;""" FORECOLOR=""#00000000"" BACKCOLOR=""#00C0C0C0"" FONTSIZE=""9"" OUTPUT=""0"" LEFT="""&amp;Q17&amp;""" TOP="""&amp;R17&amp;""" WIDTH="""&amp;S17&amp;""" HEIGHT="""&amp;T17&amp;""" OUTFORECOLOR=""#00000000""&gt;",IF(C17="終了","&lt;/GROUP&gt;&lt;COMMANDBUTTON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ELEMENT=""GP"&amp;RIGHT("0"&amp;TEXT(COUNTA(C$2:C17),"#"),2)&amp;""" NAME=""GP"&amp;RIGHT("0"&amp;COUNTA(C$2:C17),2)&amp;""" TITLE="""&amp;C17&amp;""" FORECOLOR=""#00000000"" BACKCOLOR=""#00C0C0C0"" FONTSIZE=""9"" OUTPUT=""0"" LEFT="""&amp;Q17&amp;""" TOP="""&amp;R17&amp;""" WIDTH="""&amp;S17&amp;""" HEIGHT="""&amp;T17&amp;""" OUTFORECOLOR=""#00000000""&gt;")),Y17)</f>
        <v>&lt;/GROUP&gt;&lt;GROUP ELEMENT="GP02" NAME="GP02" TITLE="家族歴" FORECOLOR="#00000000" BACKCOLOR="#00C0C0C0" FONTSIZE="9" OUTPUT="0" LEFT="60" TOP="2370" WIDTH="16540" HEIGHT="2570" OUTFORECOLOR="#00000000"&gt;</v>
      </c>
      <c r="Q17" s="14">
        <f>IF(AND(C17="",C16=""),IF(Q16+S16+250+S17&lt;S$2,Q16+S16+250,Q$3),60)</f>
        <v>60</v>
      </c>
      <c r="R17" s="14">
        <f ca="1">IF(C17="",IF(C16="",IF(Q17&gt;Q16,R16,R16+20+U16),290),INDIRECT("R"&amp;W16)+INDIRECT("T"&amp;W16)+100)</f>
        <v>2370</v>
      </c>
      <c r="S17" s="14">
        <f>IF(C17&lt;&gt;"",16540,MIN(800+LENB(D17)*92+MAX(LENB(F17),O17)*92+LENB(G17)*92,S$2-200))</f>
        <v>16540</v>
      </c>
      <c r="T17" s="14">
        <f ca="1">IF(C17&lt;&gt;"",SUM(INDIRECT("V"&amp;ROW()):INDIRECT("V"&amp;X18))+400,MAX(190*(IFERROR(SEARCH("★",SUBSTITUTE(L17,"｜","★",1))&gt;0,0)+IFERROR(SEARCH("★",SUBSTITUTE(L17,"｜","★",2))&gt;0,0)+IFERROR(SEARCH("★",SUBSTITUTE(L17,"｜","★",3))&gt;0,0)+IFERROR(SEARCH("★",SUBSTITUTE(L17,"｜","★",4))&gt;0,0)+IFERROR(SEARCH("★",SUBSTITUTE(L17,"｜","★",5))&gt;0,0)+IFERROR(SEARCH("★",SUBSTITUTE(L17,"｜","★",6))&gt;0,0)+IFERROR(SEARCH("★",SUBSTITUTE(L17,"｜","★",7))&gt;0,0)+IFERROR(SEARCH("★",SUBSTITUTE(L17,"｜","★",8))&gt;0,0)+IFERROR(SEARCH("★",SUBSTITUTE(L17,"｜","★",9))&gt;0,0)+IFERROR(SEARCH("★",SUBSTITUTE(L17,"｜","★",10))&gt;0,0)+IFERROR(SEARCH("★",SUBSTITUTE(L17,"｜","★",11))&gt;0,0)+IFERROR(SEARCH("★",SUBSTITUTE(L17,"｜","★",12))&gt;0,0)+IFERROR(SEARCH("★",SUBSTITUTE(L17,"｜","★",13))&gt;0,0)+IFERROR(SEARCH("★",SUBSTITUTE(L17,"｜","★",14))&gt;0,0)+IFERROR(SEARCH("★",SUBSTITUTE(L17,"｜","★",15))&gt;0,0))+40,280))</f>
        <v>2570</v>
      </c>
      <c r="U17" s="14">
        <f t="shared" ref="U17:U18" ca="1" si="8">IF(Q16+S16+150+S17&lt;$S$2,MAX(U16,T17),T17)</f>
        <v>2570</v>
      </c>
      <c r="V17" s="14" t="str">
        <f>IF(C17="",IF(Q17+S17+250+S18&gt;=$S$2,U17,0),"")</f>
        <v/>
      </c>
      <c r="W17" s="14">
        <f>IF(C17&lt;&gt;"",ROW(),W16)</f>
        <v>17</v>
      </c>
      <c r="X17" s="14">
        <f t="shared" si="6"/>
        <v>17</v>
      </c>
      <c r="Y17" s="12" t="str">
        <f>IF(I17="普通入力","&lt;LABEL NAME=""L-TB"&amp;RIGHT("0"&amp;TEXT(COUNTIF(I$2:I17,"普通入力"),"#"),2)&amp;""" TITLE="""&amp;D17&amp;""" FORECOLOR=""#00000000"" BACKCOLOR=""#00C0C0C0"" FONTNAME=""ＭＳ ゴシック"" FONTSIZE=""9"" OUTPUT=""0"" LEFT="""&amp;Q17&amp;""" TOP="""&amp;R17+20&amp;"""WIDTH="""&amp;TEXT(LENB(D17)*100,"#")&amp;""" HEIGHT="""&amp;T17&amp;""" &gt;&lt;TEXTBOX NAME=""TB"&amp;RIGHT("0"&amp;TEXT(COUNTIF(I$2:I17,"普通入力"),"#"),2)&amp;""" ELEMENT="""&amp;D17&amp;""" FORECOLOR=""#00080000"" BACKCOLOR=""#00FFFFFF"" FONTNAME=""ＭＳ ゴシック"" FONTSIZE=""9"""&amp;IF(J17="文字列",""," DATATYPE=""NUMERIC""")&amp;"DECIMALPLACES="""&amp;IF(LEFT(J17,2)="小数",RIGHT(J17,1),0)&amp;""" IMEMODE="""&amp;IF(K17="全角","04","02")&amp;""" BEFORESTRING="""&amp;E17&amp;" "" AFTERSTRING="""&amp;G17&amp;""" MAXVALUE="""&amp;M17&amp;""" MINVALUE="""&amp;N17&amp;""" SKIP="""&amp;IF(H17="必須","False","True")&amp;""" OUTPUT=""2""  LEFT="""&amp;TEXT(Q17+100+LENB(D17)*100,"#")&amp;""" TOP="""&amp;R17&amp;""" WIDTH="""&amp;TEXT(220+O17*92,"#")&amp;""" HEIGHT="""&amp;T17&amp;""" TABINDEX="""&amp;TEXT(COUNTA(I$2:I17),"#")&amp;""" OUTFORECOLOR=""#00000000"" OUTBR=""AFTER""&gt;"&amp;IF(G17&lt;&gt;"","&lt;LABEL NAME=""LA-TB"&amp;RIGHT("0"&amp;TEXT(COUNTIF(I$2:I17,"普通入力"),"#"),2)&amp;""" TITLE="""&amp;G17&amp;""" FORECOLOR=""#00000000"" BACKCOLOR=""#00C0C0C0"" FONTNAME=""ＭＳ ゴシック"" FONTSIZE=""9"" OUTPUT=""0"" LEFT="""&amp;TEXT(Q17+100+LENB(D17)*100+O17*92+320,"#")&amp;""" TOP="""&amp;R17+20&amp;""" WIDTH="""&amp;TEXT(LENB(G17)*100,"#")&amp;""" HEIGHT="""&amp;T17&amp;""" &gt;",""),Z17)</f>
        <v>エラー</v>
      </c>
      <c r="Z17" s="12" t="str">
        <f>IF(OR(I17="複数選択",I17="択一"),"&lt;LABEL NAME=""L-LB"&amp;RIGHT("0"&amp;TEXT(COUNTIF(I$2:I17,"複数選択")+COUNTIF(I$2:I17,"択一"),"#"),2)&amp;""" TITLE="""&amp;D17&amp;""" FORECOLOR=""#00000000"" BACKCOLOR=""#00C0C0C0"" FONTNAME=""ＭＳ ゴシック"" FONTSIZE=""9"" OUTPUT=""0"" LEFT="""&amp;Q17&amp;""" TOP="""&amp;R17+20&amp;"""WIDTH="""&amp;TEXT(LENB(D17)*90,"#")&amp;""" HEIGHT="""&amp;T17&amp;""" &gt;&lt;LISTBOX NAME=""LB"&amp;RIGHT("0"&amp;TEXT(COUNTIF(I$2:I17,"複数選択")+COUNTIF(I$2:I17,"択一"),"#"),2)&amp;""" ELEMENT="""&amp;D17&amp;""" FORECOLOR=""#00080000"" BACKCOLOR=""#00FFFFFF"" FONTNAME=""ＭＳ ゴシック"" FONTSIZE=""9"""&amp;IF(J17="文字列",""," DATATYPE=""NUMERIC""")&amp;" IMEMODE="""&amp;IF(K17="全角","04","02")&amp;""" BEFORESTRING="""&amp;E17&amp;" "" AFTERSTRING="""&amp;G17&amp;""" MULTIPLE="""&amp;IF(I17="複数選択","True")&amp;""" MINVALUE="""&amp;N17&amp;""" SKIP="""&amp;IF(H17="必須","False","True")&amp;""" OUTPUT=""2""  LEFT="""&amp;TEXT(Q17+100+LENB(D17)*90,"#")&amp;""" TOP="""&amp;R17&amp;""" WIDTH="""&amp;TEXT(O17*92+120,"#")&amp;""" HEIGHT="""&amp;T17&amp;""" TABINDEX="""&amp;TEXT(COUNTA(I$2:I17),"#")&amp;""" OUTFORECOLOR=""#00000000"" OUTBR=""AFTER""&gt;&lt;LISTBOXOPTION TITLE="""&amp;LEFT(L17,SEARCH("｜",L17)-1)&amp;""" SELECTED=""True"" VALUE="""&amp;LEFT(L17,SEARCH("｜",L17)-1)&amp;"""&gt;"&amp;IFERROR("&lt;LISTBOXOPTION TITLE="""&amp;
MID(L17,SEARCH("★",SUBSTITUTE(L17,"｜","★",1))+1,SEARCH("★",SUBSTITUTE(L17,"｜","★",2))-SEARCH("★",SUBSTITUTE(L17,"｜","★",1))-1)&amp;""" VALUE="""&amp;MID(L17,SEARCH("★",SUBSTITUTE(L17,"｜","★",1))+1,SEARCH("★",SUBSTITUTE(L17,"｜","★",2))-SEARCH("★",SUBSTITUTE(L17,"｜","★",1))-1)&amp;"""&gt;","")&amp;
IFERROR("&lt;LISTBOXOPTION TITLE="""&amp;MID(L17,
SEARCH("★",SUBSTITUTE(L17,"｜","★",2))+1,SEARCH("★",SUBSTITUTE(L17,"｜","★",3))-SEARCH("★",SUBSTITUTE(L17,"｜","★",2))-1)&amp;""" VALUE="""&amp;MID(L17,SEARCH("★",SUBSTITUTE(L17,"｜","★",2))+1,SEARCH("★",SUBSTITUTE(L17,"｜","★",3))-SEARCH("★",SUBSTITUTE(L17,"｜","★",2))-1)&amp;"""&gt;","")&amp;IFERROR("&lt;LISTBOXOPTION TITLE="""&amp;MID(L17,SEARCH("★",SUBSTITUTE(L17,"｜","★",3))+1,SEARCH("★",SUBSTITUTE(L17,"｜","★",4))-SEARCH("★",SUBSTITUTE(L17,"｜","★",3))-1)&amp;""" VALUE="""&amp;MID(L17,SEARCH("★",SUBSTITUTE(L17,"｜","★",3))+1,SEARCH("★",SUBSTITUTE(L17,"｜","★",4))-SEARCH("★",SUBSTITUTE(L17,"｜","★",3))-1)&amp;"""&gt;","")&amp;IFERROR("&lt;LISTBOXOPTION TITLE="""&amp;MID(L17,SEARCH("★",SUBSTITUTE(L17,"｜","★",4))+1,SEARCH("★",SUBSTITUTE(L17,"｜","★",5))-SEARCH("★",SUBSTITUTE(L17,"｜","★",4))-1)&amp;""" VALUE="""&amp;MID(L17,SEARCH("★",SUBSTITUTE(L17,"｜","★",4))+1,SEARCH("★",SUBSTITUTE(L17,"｜","★",5))-SEARCH("★",SUBSTITUTE(L17,"｜","★",4))-1
)&amp;"""&gt;","")&amp;
IFERROR("&lt;LISTBOXOPTION TITLE="""&amp;MID(L17,SEARCH("★",SUBSTITUTE(L17,"｜","★",5))+1,SEARCH("★",SUBSTITUTE(L17,"｜","★",6))-SEARCH("★",SUBSTITUTE(L17,"｜","★",5))-1)&amp;""" VALUE="""&amp;MID(L17,SEARCH("★",SUBSTITUTE(L17,"｜","★",5))+1,SEARCH("★",SUBSTITUTE(L17,"｜","★",6))-SEARCH("★",SUBSTITUTE(L17,"｜","★",5))-1
)&amp;"""&gt;","")&amp;IFERROR("&lt;LISTBOXOPTION TITLE="""&amp;MID(L17,SEARCH("★",SUBSTITUTE(L17,"｜","★",6))+1,SEARCH("★",SUBSTITUTE(L17,"｜","★",7))-SEARCH("★",SUBSTITUTE(L17,"｜","★",6))-1)&amp;""" VALUE="""&amp;MID(L17,SEARCH("★",SUBSTITUTE(L17,"｜","★",6))+1,SEARCH("★",SUBSTITUTE(L17,"｜","★",7))-SEARCH("★",SUBSTITUTE(L17,"｜","★",6))-1
)&amp;"""&gt;","")&amp;IFERROR("&lt;LISTBOXOPTION TITLE="""&amp;MID(L17,SEARCH("★",SUBSTITUTE(L17,"｜","★",7))+1,SEARCH("★",SUBSTITUTE(L17,"｜","★",8))-SEARCH("★",SUBSTITUTE(L17,"｜","★",7))-1)&amp;""" VALUE="""&amp;MID(L17,SEARCH("★",SUBSTITUTE(L17,"｜","★",7))+1,SEARCH("★",SUBSTITUTE(L17,"｜","★",8))-SEARCH("★",SUBSTITUTE(L17,"｜","★",7))-1
)&amp;"""&gt;","")&amp;IFERROR("&lt;LISTBOXOPTION TITLE="""&amp;MID(L17,SEARCH("★",SUBSTITUTE(L17,"｜","★",8))+1,SEARCH("★",SUBSTITUTE(L17,"｜","★",9))-SEARCH("★",SUBSTITUTE(L17,"｜","★",8))-1)&amp;""" VALUE="""&amp;MID(L17,SEARCH("★",SUBSTITUTE(L17,"｜","★",8))+1,SEARCH("★",SUBSTITUTE(L17,"｜","★",9))-SEARCH("★",SUBSTITUTE(L17,"｜","★",8))-1
)&amp;"""&gt;","")&amp;IFERROR("&lt;LISTBOXOPTION TITLE="""&amp;MID(L17,SEARCH("★",SUBSTITUTE(L17,"｜","★",9))+1,SEARCH("★",SUBSTITUTE(L17,"｜","★",10))-SEARCH("★",SUBSTITUTE(L17,"｜","★",9))-1)&amp;""" VALUE="""&amp;MID(L17,SEARCH("★",SUBSTITUTE(L17,"｜","★",9))+1,SEARCH("★",SUBSTITUTE(L17,"｜","★",10))-SEARCH("★",SUBSTITUTE(L17,"｜","★",9))-1
)&amp;"""&gt;","")&amp;IFERROR("&lt;LISTBOXOPTION TITLE="""&amp;MID(L17,SEARCH("★",SUBSTITUTE(L17,"｜","★",10))+1,SEARCH("★",SUBSTITUTE(L17,"｜","★",11))-SEARCH("★",SUBSTITUTE(L17,"｜","★",10))-1)&amp;""" VALUE="""&amp;MID(L17,SEARCH("★",SUBSTITUTE(L17,"｜","★",10))+1,SEARCH("★",SUBSTITUTE(L17,"｜","★",11))-SEARCH("★",SUBSTITUTE(L17,"｜","★",10))-1
)&amp;"""&gt;","")&amp;IFERROR("&lt;LISTBOXOPTION TITLE="""&amp;MID(L17,SEARCH("★",SUBSTITUTE(L17,"｜","★",11))+1,SEARCH("★",SUBSTITUTE(L17,"｜","★",12))-SEARCH("★",SUBSTITUTE(L17,"｜","★",11))-1)&amp;""" VALUE="""&amp;MID(L17,SEARCH("★",SUBSTITUTE(L17,"｜","★",11))+1,SEARCH("★",SUBSTITUTE(L17,"｜","★",12))-SEARCH("★",SUBSTITUTE(L17,"｜","★",11))-1
)&amp;"""&gt;","")&amp;IFERROR("&lt;LISTBOXOPTION TITLE="""&amp;MID(L17,SEARCH("★",SUBSTITUTE(L17,"｜","★",12))+1,SEARCH("★",SUBSTITUTE(L17,"｜","★",13))-SEARCH("★",SUBSTITUTE(L17,"｜","★",12))-1)&amp;""" VALUE="""&amp;MID(L17,SEARCH("★",SUBSTITUTE(L17,"｜","★",12))+1,SEARCH("★",SUBSTITUTE(L17,"｜","★",13))-SEARCH("★",SUBSTITUTE(L17,"｜","★",12))-1
)&amp;"""&gt;","")&amp;IFERROR("&lt;LISTBOXOPTION TITLE="""&amp;MID(L17,SEARCH("★",SUBSTITUTE(L17,"｜","★",13))+1,SEARCH("★",SUBSTITUTE(L17,"｜","★",14))-SEARCH("★",SUBSTITUTE(L17,"｜","★",13))-1)&amp;""" VALUE="""&amp;MID(L17,SEARCH("★",SUBSTITUTE(L17,"｜","★",13))+1,SEARCH("★",SUBSTITUTE(L17,"｜","★",14))-SEARCH("★",SUBSTITUTE(L17,"｜","★",13))-1
)&amp;"""&gt;","")&amp;IFERROR("&lt;LISTBOXOPTION TITLE="""&amp;MID(L17,SEARCH("★",SUBSTITUTE(L17,"｜","★",14))+1,SEARCH("★",SUBSTITUTE(L17,"｜","★",15))-SEARCH("★",SUBSTITUTE(L17,"｜","★",14))-1)&amp;""" VALUE="""&amp;MID(L17,SEARCH("★",SUBSTITUTE(L17,"｜","★",14))+1,SEARCH("★",SUBSTITUTE(L17,"｜","★",15))-SEARCH("★",SUBSTITUTE(L17,"｜","★",14))-1
)&amp;"""&gt;","")&amp;IFERROR("&lt;LISTBOXOPTION TITLE="""&amp;MID(L17,SEARCH("★",SUBSTITUTE(L17,"｜","★",15))+1,SEARCH("★",SUBSTITUTE(L17,"｜","★",16))-SEARCH("★",SUBSTITUTE(L17,"｜","★",15))-1)&amp;""" VALUE="""&amp;MID(L17,SEARCH("★",SUBSTITUTE(L17,"｜","★",15))+1,SEARCH("★",SUBSTITUTE(L17,"｜","★",16))-SEARCH("★",SUBSTITUTE(L17,"｜","★",15))-1
)&amp;"""&gt;","")&amp;IFERROR("&lt;LISTBOXOPTION TITLE="""&amp;MID(L17,SEARCH("★",SUBSTITUTE(L17,"｜","★",16))+1,SEARCH("★",SUBSTITUTE(L17,"｜","★",17))-SEARCH("★",SUBSTITUTE(L17,"｜","★",16))-1)&amp;""" VALUE="""&amp;MID(L17,SEARCH("★",SUBSTITUTE(L17,"｜","★",16))+1,SEARCH("★",SUBSTITUTE(L17,"｜","★",16))-SEARCH("★",SUBSTITUTE(L17,"｜","★",16))-1
)&amp;"""&gt;","")&amp;"&lt;/LISTBOX&gt;"&amp;IF(G17&lt;&gt;"","&lt;LABEL NAME=""LA-LB"&amp;RIGHT("0"&amp;TEXT(COUNTIF(I$2:I17,"複数選択")+COUNTIF(I$2:I17,"択一"),"#"),2)&amp;""" TITLE="""&amp;G17&amp;""" FORECOLOR=""#00000000"" BACKCOLOR=""#00C0C0C0"" FONTNAME=""ＭＳ ゴシック"" FONTSIZE=""9"" OUTPUT=""0"" LEFT="""&amp;TEXT(Q17+100+LENB(D17)*90+O17*110+100,"#")&amp;""" TOP="""&amp;R17+20&amp;""" WIDTH="""&amp;TEXT(LEN(G17)*400,"#")&amp;""" HEIGHT="""&amp;T17&amp;""" &gt;",""),AA17)</f>
        <v>エラー</v>
      </c>
      <c r="AA17" s="12" t="str">
        <f>IF(I17="文字表示","&lt;LABEL NAME=""LL"&amp;RIGHT("0"&amp;TEXT(COUNTIF(I$2:I17,"文字表示"),"#"),2)&amp;""" TITLE="""&amp;F17&amp;""" FORECOLOR=""#00000000"" BACKCOLOR=""#00C0C0C0"" FONTNAME=""ＭＳ ゴシック"" FONTSIZE=""9"" OUTPUT=""0"" LEFT="""&amp;Q17&amp;""" TOP="""&amp;R17+20&amp;"""WIDTH="""&amp;TEXT(LENB(F17)*92,"#")&amp;""" HEIGHT="""&amp;T17&amp;""" &gt;","エラー")</f>
        <v>エラー</v>
      </c>
    </row>
    <row r="18" spans="1:27" ht="15.75" customHeight="1" x14ac:dyDescent="0.15">
      <c r="A18" s="25"/>
      <c r="B18" s="25"/>
      <c r="C18" s="16"/>
      <c r="D18" s="16" t="s">
        <v>79</v>
      </c>
      <c r="E18" s="16" t="s">
        <v>79</v>
      </c>
      <c r="F18" s="25"/>
      <c r="G18" s="25"/>
      <c r="H18" s="22"/>
      <c r="I18" s="23" t="s">
        <v>59</v>
      </c>
      <c r="J18" s="23" t="s">
        <v>56</v>
      </c>
      <c r="K18" s="24"/>
      <c r="L18" s="16" t="s">
        <v>80</v>
      </c>
      <c r="M18" s="25"/>
      <c r="N18" s="25"/>
      <c r="O18" s="25">
        <v>6</v>
      </c>
      <c r="P18" s="9" t="str">
        <f ca="1">IF(C18&lt;&gt;"",IF(COUNTA(C$2:C18)=1,"&lt;GROUP ELEMENT=""GP"&amp;RIGHT("0"&amp;COUNTA(C$2:C18),2)&amp;""" NAME=""GP"&amp;RIGHT("0"&amp;COUNTA(C$2:C18),2)&amp;""" TITLE="""&amp;C18&amp;""" FORECOLOR=""#00000000"" BACKCOLOR=""#00C0C0C0"" FONTSIZE=""9"" OUTPUT=""0"" LEFT="""&amp;Q18&amp;""" TOP="""&amp;R18&amp;""" WIDTH="""&amp;S18&amp;""" HEIGHT="""&amp;T18&amp;""" OUTFORECOLOR=""#00000000""&gt;",IF(C18="終了","&lt;/GROUP&gt;&lt;COMMANDBUTTON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ELEMENT=""GP"&amp;RIGHT("0"&amp;TEXT(COUNTA(C$2:C18),"#"),2)&amp;""" NAME=""GP"&amp;RIGHT("0"&amp;COUNTA(C$2:C18),2)&amp;""" TITLE="""&amp;C18&amp;""" FORECOLOR=""#00000000"" BACKCOLOR=""#00C0C0C0"" FONTSIZE=""9"" OUTPUT=""0"" LEFT="""&amp;Q18&amp;""" TOP="""&amp;R18&amp;""" WIDTH="""&amp;S18&amp;""" HEIGHT="""&amp;T18&amp;""" OUTFORECOLOR=""#00000000""&gt;")),Y18)</f>
        <v>&lt;LABEL NAME="L-LB04" TITLE="続柄1" FORECOLOR="#00000000" BACKCOLOR="#00C0C0C0" FONTNAME="ＭＳ ゴシック" FONTSIZE="9" OUTPUT="0" LEFT="60" TOP="310"WIDTH="450" HEIGHT="1180" &gt;&lt;LISTBOX NAME="LB04" ELEMENT="続柄1" FORECOLOR="#00080000" BACKCOLOR="#00FFFFFF" FONTNAME="ＭＳ ゴシック" FONTSIZE="9" IMEMODE="02" BEFORESTRING="続柄1 " AFTERSTRING="" MULTIPLE="FALSE" MINVALUE="" SKIP="True" OUTPUT="2"  LEFT="610" TOP="290" WIDTH="672" HEIGHT="1180" TABINDEX="15" OUTFORECOLOR="#00000000" OUTBR="AFTER"&gt;&lt;LISTBOXOPTION TITLE="＿" SELECTED="True" VALUE="＿"&gt;&lt;LISTBOXOPTION TITLE="実父" VALUE="実父"&gt;&lt;LISTBOXOPTION TITLE="実母" VALUE="実母"&gt;&lt;LISTBOXOPTION TITLE="配偶者" VALUE="配偶者"&gt;&lt;LISTBOXOPTION TITLE="義父" VALUE="義父"&gt;&lt;LISTBOXOPTION TITLE="以下略" VALUE="以下略"&gt;&lt;/LISTBOX&gt;</v>
      </c>
      <c r="Q18" s="14">
        <f t="shared" ref="Q18:Q29" si="9">IF(AND(C18="",C17=""),IF(Q17+S17+250+S18&lt;S$2,Q17+S17+250,Q$3),60)</f>
        <v>60</v>
      </c>
      <c r="R18" s="14">
        <f t="shared" ref="R18:R29" ca="1" si="10">IF(C18="",IF(C17="",IF(Q18&gt;Q17,R17,R17+20+U17),290),INDIRECT("R"&amp;W17)+INDIRECT("T"&amp;W17)+100)</f>
        <v>290</v>
      </c>
      <c r="S18" s="14">
        <f t="shared" ref="S18:S29" si="11">IF(C18&lt;&gt;"",16540,MIN(800+LENB(D18)*92+MAX(LENB(F18),O18)*92+LENB(G18)*92,S$2-200))</f>
        <v>1812</v>
      </c>
      <c r="T18" s="14">
        <f ca="1">IF(C18&lt;&gt;"",SUM(INDIRECT("V"&amp;ROW()):INDIRECT("V"&amp;X19))+400,MAX(190*(IFERROR(SEARCH("★",SUBSTITUTE(L18,"｜","★",1))&gt;0,0)+IFERROR(SEARCH("★",SUBSTITUTE(L18,"｜","★",2))&gt;0,0)+IFERROR(SEARCH("★",SUBSTITUTE(L18,"｜","★",3))&gt;0,0)+IFERROR(SEARCH("★",SUBSTITUTE(L18,"｜","★",4))&gt;0,0)+IFERROR(SEARCH("★",SUBSTITUTE(L18,"｜","★",5))&gt;0,0)+IFERROR(SEARCH("★",SUBSTITUTE(L18,"｜","★",6))&gt;0,0)+IFERROR(SEARCH("★",SUBSTITUTE(L18,"｜","★",7))&gt;0,0)+IFERROR(SEARCH("★",SUBSTITUTE(L18,"｜","★",8))&gt;0,0)+IFERROR(SEARCH("★",SUBSTITUTE(L18,"｜","★",9))&gt;0,0)+IFERROR(SEARCH("★",SUBSTITUTE(L18,"｜","★",10))&gt;0,0)+IFERROR(SEARCH("★",SUBSTITUTE(L18,"｜","★",11))&gt;0,0)+IFERROR(SEARCH("★",SUBSTITUTE(L18,"｜","★",12))&gt;0,0)+IFERROR(SEARCH("★",SUBSTITUTE(L18,"｜","★",13))&gt;0,0)+IFERROR(SEARCH("★",SUBSTITUTE(L18,"｜","★",14))&gt;0,0)+IFERROR(SEARCH("★",SUBSTITUTE(L18,"｜","★",15))&gt;0,0))+40,280))</f>
        <v>1180</v>
      </c>
      <c r="U18" s="14">
        <f t="shared" ca="1" si="8"/>
        <v>1180</v>
      </c>
      <c r="V18" s="14">
        <f t="shared" ref="V18:V29" si="12">IF(C18="",IF(Q18+S18+250+S19&gt;=$S$2,U18,0),"")</f>
        <v>0</v>
      </c>
      <c r="W18" s="14">
        <f t="shared" ref="W18:W30" si="13">IF(C18&lt;&gt;"",ROW(),W17)</f>
        <v>17</v>
      </c>
      <c r="X18" s="14">
        <f t="shared" si="6"/>
        <v>30</v>
      </c>
      <c r="Y18" s="12" t="str">
        <f ca="1">IF(I18="普通入力","&lt;LABEL NAME=""L-TB"&amp;RIGHT("0"&amp;TEXT(COUNTIF(I$2:I18,"普通入力"),"#"),2)&amp;""" TITLE="""&amp;D18&amp;""" FORECOLOR=""#00000000"" BACKCOLOR=""#00C0C0C0"" FONTNAME=""ＭＳ ゴシック"" FONTSIZE=""9"" OUTPUT=""0"" LEFT="""&amp;Q18&amp;""" TOP="""&amp;R18+20&amp;"""WIDTH="""&amp;TEXT(LENB(D18)*100,"#")&amp;""" HEIGHT="""&amp;T18&amp;""" &gt;&lt;TEXTBOX NAME=""TB"&amp;RIGHT("0"&amp;TEXT(COUNTIF(I$2:I18,"普通入力"),"#"),2)&amp;""" ELEMENT="""&amp;D18&amp;""" FORECOLOR=""#00080000"" BACKCOLOR=""#00FFFFFF"" FONTNAME=""ＭＳ ゴシック"" FONTSIZE=""9"""&amp;IF(J18="文字列",""," DATATYPE=""NUMERIC""")&amp;"DECIMALPLACES="""&amp;IF(LEFT(J18,2)="小数",RIGHT(J18,1),0)&amp;""" IMEMODE="""&amp;IF(K18="全角","04","02")&amp;""" BEFORESTRING="""&amp;E18&amp;" "" AFTERSTRING="""&amp;G18&amp;""" MAXVALUE="""&amp;M18&amp;""" MINVALUE="""&amp;N18&amp;""" SKIP="""&amp;IF(H18="必須","False","True")&amp;""" OUTPUT=""2""  LEFT="""&amp;TEXT(Q18+100+LENB(D18)*100,"#")&amp;""" TOP="""&amp;R18&amp;""" WIDTH="""&amp;TEXT(220+O18*92,"#")&amp;""" HEIGHT="""&amp;T18&amp;""" TABINDEX="""&amp;TEXT(COUNTA(I$2:I18),"#")&amp;""" OUTFORECOLOR=""#00000000"" OUTBR=""AFTER""&gt;"&amp;IF(G18&lt;&gt;"","&lt;LABEL NAME=""LA-TB"&amp;RIGHT("0"&amp;TEXT(COUNTIF(I$2:I18,"普通入力"),"#"),2)&amp;""" TITLE="""&amp;G18&amp;""" FORECOLOR=""#00000000"" BACKCOLOR=""#00C0C0C0"" FONTNAME=""ＭＳ ゴシック"" FONTSIZE=""9"" OUTPUT=""0"" LEFT="""&amp;TEXT(Q18+100+LENB(D18)*100+O18*92+320,"#")&amp;""" TOP="""&amp;R18+20&amp;""" WIDTH="""&amp;TEXT(LENB(G18)*100,"#")&amp;""" HEIGHT="""&amp;T18&amp;""" &gt;",""),Z18)</f>
        <v>&lt;LABEL NAME="L-LB04" TITLE="続柄1" FORECOLOR="#00000000" BACKCOLOR="#00C0C0C0" FONTNAME="ＭＳ ゴシック" FONTSIZE="9" OUTPUT="0" LEFT="60" TOP="310"WIDTH="450" HEIGHT="1180" &gt;&lt;LISTBOX NAME="LB04" ELEMENT="続柄1" FORECOLOR="#00080000" BACKCOLOR="#00FFFFFF" FONTNAME="ＭＳ ゴシック" FONTSIZE="9" IMEMODE="02" BEFORESTRING="続柄1 " AFTERSTRING="" MULTIPLE="FALSE" MINVALUE="" SKIP="True" OUTPUT="2"  LEFT="610" TOP="290" WIDTH="672" HEIGHT="1180" TABINDEX="15" OUTFORECOLOR="#00000000" OUTBR="AFTER"&gt;&lt;LISTBOXOPTION TITLE="＿" SELECTED="True" VALUE="＿"&gt;&lt;LISTBOXOPTION TITLE="実父" VALUE="実父"&gt;&lt;LISTBOXOPTION TITLE="実母" VALUE="実母"&gt;&lt;LISTBOXOPTION TITLE="配偶者" VALUE="配偶者"&gt;&lt;LISTBOXOPTION TITLE="義父" VALUE="義父"&gt;&lt;LISTBOXOPTION TITLE="以下略" VALUE="以下略"&gt;&lt;/LISTBOX&gt;</v>
      </c>
      <c r="Z18" s="12" t="str">
        <f ca="1">IF(OR(I18="複数選択",I18="択一"),"&lt;LABEL NAME=""L-LB"&amp;RIGHT("0"&amp;TEXT(COUNTIF(I$2:I18,"複数選択")+COUNTIF(I$2:I18,"択一"),"#"),2)&amp;""" TITLE="""&amp;D18&amp;""" FORECOLOR=""#00000000"" BACKCOLOR=""#00C0C0C0"" FONTNAME=""ＭＳ ゴシック"" FONTSIZE=""9"" OUTPUT=""0"" LEFT="""&amp;Q18&amp;""" TOP="""&amp;R18+20&amp;"""WIDTH="""&amp;TEXT(LENB(D18)*90,"#")&amp;""" HEIGHT="""&amp;T18&amp;""" &gt;&lt;LISTBOX NAME=""LB"&amp;RIGHT("0"&amp;TEXT(COUNTIF(I$2:I18,"複数選択")+COUNTIF(I$2:I18,"択一"),"#"),2)&amp;""" ELEMENT="""&amp;D18&amp;""" FORECOLOR=""#00080000"" BACKCOLOR=""#00FFFFFF"" FONTNAME=""ＭＳ ゴシック"" FONTSIZE=""9"""&amp;IF(J18="文字列",""," DATATYPE=""NUMERIC""")&amp;" IMEMODE="""&amp;IF(K18="全角","04","02")&amp;""" BEFORESTRING="""&amp;E18&amp;" "" AFTERSTRING="""&amp;G18&amp;""" MULTIPLE="""&amp;IF(I18="複数選択","True")&amp;""" MINVALUE="""&amp;N18&amp;""" SKIP="""&amp;IF(H18="必須","False","True")&amp;""" OUTPUT=""2""  LEFT="""&amp;TEXT(Q18+100+LENB(D18)*90,"#")&amp;""" TOP="""&amp;R18&amp;""" WIDTH="""&amp;TEXT(O18*92+120,"#")&amp;""" HEIGHT="""&amp;T18&amp;""" TABINDEX="""&amp;TEXT(COUNTA(I$2:I18),"#")&amp;""" OUTFORECOLOR=""#00000000"" OUTBR=""AFTER""&gt;&lt;LISTBOXOPTION TITLE="""&amp;LEFT(L18,SEARCH("｜",L18)-1)&amp;""" SELECTED=""True"" VALUE="""&amp;LEFT(L18,SEARCH("｜",L18)-1)&amp;"""&gt;"&amp;IFERROR("&lt;LISTBOXOPTION TITLE="""&amp;
MID(L18,SEARCH("★",SUBSTITUTE(L18,"｜","★",1))+1,SEARCH("★",SUBSTITUTE(L18,"｜","★",2))-SEARCH("★",SUBSTITUTE(L18,"｜","★",1))-1)&amp;""" VALUE="""&amp;MID(L18,SEARCH("★",SUBSTITUTE(L18,"｜","★",1))+1,SEARCH("★",SUBSTITUTE(L18,"｜","★",2))-SEARCH("★",SUBSTITUTE(L18,"｜","★",1))-1)&amp;"""&gt;","")&amp;
IFERROR("&lt;LISTBOXOPTION TITLE="""&amp;MID(L18,
SEARCH("★",SUBSTITUTE(L18,"｜","★",2))+1,SEARCH("★",SUBSTITUTE(L18,"｜","★",3))-SEARCH("★",SUBSTITUTE(L18,"｜","★",2))-1)&amp;""" VALUE="""&amp;MID(L18,SEARCH("★",SUBSTITUTE(L18,"｜","★",2))+1,SEARCH("★",SUBSTITUTE(L18,"｜","★",3))-SEARCH("★",SUBSTITUTE(L18,"｜","★",2))-1)&amp;"""&gt;","")&amp;IFERROR("&lt;LISTBOXOPTION TITLE="""&amp;MID(L18,SEARCH("★",SUBSTITUTE(L18,"｜","★",3))+1,SEARCH("★",SUBSTITUTE(L18,"｜","★",4))-SEARCH("★",SUBSTITUTE(L18,"｜","★",3))-1)&amp;""" VALUE="""&amp;MID(L18,SEARCH("★",SUBSTITUTE(L18,"｜","★",3))+1,SEARCH("★",SUBSTITUTE(L18,"｜","★",4))-SEARCH("★",SUBSTITUTE(L18,"｜","★",3))-1)&amp;"""&gt;","")&amp;IFERROR("&lt;LISTBOXOPTION TITLE="""&amp;MID(L18,SEARCH("★",SUBSTITUTE(L18,"｜","★",4))+1,SEARCH("★",SUBSTITUTE(L18,"｜","★",5))-SEARCH("★",SUBSTITUTE(L18,"｜","★",4))-1)&amp;""" VALUE="""&amp;MID(L18,SEARCH("★",SUBSTITUTE(L18,"｜","★",4))+1,SEARCH("★",SUBSTITUTE(L18,"｜","★",5))-SEARCH("★",SUBSTITUTE(L18,"｜","★",4))-1
)&amp;"""&gt;","")&amp;
IFERROR("&lt;LISTBOXOPTION TITLE="""&amp;MID(L18,SEARCH("★",SUBSTITUTE(L18,"｜","★",5))+1,SEARCH("★",SUBSTITUTE(L18,"｜","★",6))-SEARCH("★",SUBSTITUTE(L18,"｜","★",5))-1)&amp;""" VALUE="""&amp;MID(L18,SEARCH("★",SUBSTITUTE(L18,"｜","★",5))+1,SEARCH("★",SUBSTITUTE(L18,"｜","★",6))-SEARCH("★",SUBSTITUTE(L18,"｜","★",5))-1
)&amp;"""&gt;","")&amp;IFERROR("&lt;LISTBOXOPTION TITLE="""&amp;MID(L18,SEARCH("★",SUBSTITUTE(L18,"｜","★",6))+1,SEARCH("★",SUBSTITUTE(L18,"｜","★",7))-SEARCH("★",SUBSTITUTE(L18,"｜","★",6))-1)&amp;""" VALUE="""&amp;MID(L18,SEARCH("★",SUBSTITUTE(L18,"｜","★",6))+1,SEARCH("★",SUBSTITUTE(L18,"｜","★",7))-SEARCH("★",SUBSTITUTE(L18,"｜","★",6))-1
)&amp;"""&gt;","")&amp;IFERROR("&lt;LISTBOXOPTION TITLE="""&amp;MID(L18,SEARCH("★",SUBSTITUTE(L18,"｜","★",7))+1,SEARCH("★",SUBSTITUTE(L18,"｜","★",8))-SEARCH("★",SUBSTITUTE(L18,"｜","★",7))-1)&amp;""" VALUE="""&amp;MID(L18,SEARCH("★",SUBSTITUTE(L18,"｜","★",7))+1,SEARCH("★",SUBSTITUTE(L18,"｜","★",8))-SEARCH("★",SUBSTITUTE(L18,"｜","★",7))-1
)&amp;"""&gt;","")&amp;IFERROR("&lt;LISTBOXOPTION TITLE="""&amp;MID(L18,SEARCH("★",SUBSTITUTE(L18,"｜","★",8))+1,SEARCH("★",SUBSTITUTE(L18,"｜","★",9))-SEARCH("★",SUBSTITUTE(L18,"｜","★",8))-1)&amp;""" VALUE="""&amp;MID(L18,SEARCH("★",SUBSTITUTE(L18,"｜","★",8))+1,SEARCH("★",SUBSTITUTE(L18,"｜","★",9))-SEARCH("★",SUBSTITUTE(L18,"｜","★",8))-1
)&amp;"""&gt;","")&amp;IFERROR("&lt;LISTBOXOPTION TITLE="""&amp;MID(L18,SEARCH("★",SUBSTITUTE(L18,"｜","★",9))+1,SEARCH("★",SUBSTITUTE(L18,"｜","★",10))-SEARCH("★",SUBSTITUTE(L18,"｜","★",9))-1)&amp;""" VALUE="""&amp;MID(L18,SEARCH("★",SUBSTITUTE(L18,"｜","★",9))+1,SEARCH("★",SUBSTITUTE(L18,"｜","★",10))-SEARCH("★",SUBSTITUTE(L18,"｜","★",9))-1
)&amp;"""&gt;","")&amp;IFERROR("&lt;LISTBOXOPTION TITLE="""&amp;MID(L18,SEARCH("★",SUBSTITUTE(L18,"｜","★",10))+1,SEARCH("★",SUBSTITUTE(L18,"｜","★",11))-SEARCH("★",SUBSTITUTE(L18,"｜","★",10))-1)&amp;""" VALUE="""&amp;MID(L18,SEARCH("★",SUBSTITUTE(L18,"｜","★",10))+1,SEARCH("★",SUBSTITUTE(L18,"｜","★",11))-SEARCH("★",SUBSTITUTE(L18,"｜","★",10))-1
)&amp;"""&gt;","")&amp;IFERROR("&lt;LISTBOXOPTION TITLE="""&amp;MID(L18,SEARCH("★",SUBSTITUTE(L18,"｜","★",11))+1,SEARCH("★",SUBSTITUTE(L18,"｜","★",12))-SEARCH("★",SUBSTITUTE(L18,"｜","★",11))-1)&amp;""" VALUE="""&amp;MID(L18,SEARCH("★",SUBSTITUTE(L18,"｜","★",11))+1,SEARCH("★",SUBSTITUTE(L18,"｜","★",12))-SEARCH("★",SUBSTITUTE(L18,"｜","★",11))-1
)&amp;"""&gt;","")&amp;IFERROR("&lt;LISTBOXOPTION TITLE="""&amp;MID(L18,SEARCH("★",SUBSTITUTE(L18,"｜","★",12))+1,SEARCH("★",SUBSTITUTE(L18,"｜","★",13))-SEARCH("★",SUBSTITUTE(L18,"｜","★",12))-1)&amp;""" VALUE="""&amp;MID(L18,SEARCH("★",SUBSTITUTE(L18,"｜","★",12))+1,SEARCH("★",SUBSTITUTE(L18,"｜","★",13))-SEARCH("★",SUBSTITUTE(L18,"｜","★",12))-1
)&amp;"""&gt;","")&amp;IFERROR("&lt;LISTBOXOPTION TITLE="""&amp;MID(L18,SEARCH("★",SUBSTITUTE(L18,"｜","★",13))+1,SEARCH("★",SUBSTITUTE(L18,"｜","★",14))-SEARCH("★",SUBSTITUTE(L18,"｜","★",13))-1)&amp;""" VALUE="""&amp;MID(L18,SEARCH("★",SUBSTITUTE(L18,"｜","★",13))+1,SEARCH("★",SUBSTITUTE(L18,"｜","★",14))-SEARCH("★",SUBSTITUTE(L18,"｜","★",13))-1
)&amp;"""&gt;","")&amp;IFERROR("&lt;LISTBOXOPTION TITLE="""&amp;MID(L18,SEARCH("★",SUBSTITUTE(L18,"｜","★",14))+1,SEARCH("★",SUBSTITUTE(L18,"｜","★",15))-SEARCH("★",SUBSTITUTE(L18,"｜","★",14))-1)&amp;""" VALUE="""&amp;MID(L18,SEARCH("★",SUBSTITUTE(L18,"｜","★",14))+1,SEARCH("★",SUBSTITUTE(L18,"｜","★",15))-SEARCH("★",SUBSTITUTE(L18,"｜","★",14))-1
)&amp;"""&gt;","")&amp;IFERROR("&lt;LISTBOXOPTION TITLE="""&amp;MID(L18,SEARCH("★",SUBSTITUTE(L18,"｜","★",15))+1,SEARCH("★",SUBSTITUTE(L18,"｜","★",16))-SEARCH("★",SUBSTITUTE(L18,"｜","★",15))-1)&amp;""" VALUE="""&amp;MID(L18,SEARCH("★",SUBSTITUTE(L18,"｜","★",15))+1,SEARCH("★",SUBSTITUTE(L18,"｜","★",16))-SEARCH("★",SUBSTITUTE(L18,"｜","★",15))-1
)&amp;"""&gt;","")&amp;IFERROR("&lt;LISTBOXOPTION TITLE="""&amp;MID(L18,SEARCH("★",SUBSTITUTE(L18,"｜","★",16))+1,SEARCH("★",SUBSTITUTE(L18,"｜","★",17))-SEARCH("★",SUBSTITUTE(L18,"｜","★",16))-1)&amp;""" VALUE="""&amp;MID(L18,SEARCH("★",SUBSTITUTE(L18,"｜","★",16))+1,SEARCH("★",SUBSTITUTE(L18,"｜","★",16))-SEARCH("★",SUBSTITUTE(L18,"｜","★",16))-1
)&amp;"""&gt;","")&amp;"&lt;/LISTBOX&gt;"&amp;IF(G18&lt;&gt;"","&lt;LABEL NAME=""LA-LB"&amp;RIGHT("0"&amp;TEXT(COUNTIF(I$2:I18,"複数選択")+COUNTIF(I$2:I18,"択一"),"#"),2)&amp;""" TITLE="""&amp;G18&amp;""" FORECOLOR=""#00000000"" BACKCOLOR=""#00C0C0C0"" FONTNAME=""ＭＳ ゴシック"" FONTSIZE=""9"" OUTPUT=""0"" LEFT="""&amp;TEXT(Q18+100+LENB(D18)*90+O18*110+100,"#")&amp;""" TOP="""&amp;R18+20&amp;""" WIDTH="""&amp;TEXT(LEN(G18)*400,"#")&amp;""" HEIGHT="""&amp;T18&amp;""" &gt;",""),AA18)</f>
        <v>&lt;LABEL NAME="L-LB04" TITLE="続柄1" FORECOLOR="#00000000" BACKCOLOR="#00C0C0C0" FONTNAME="ＭＳ ゴシック" FONTSIZE="9" OUTPUT="0" LEFT="60" TOP="310"WIDTH="450" HEIGHT="1180" &gt;&lt;LISTBOX NAME="LB04" ELEMENT="続柄1" FORECOLOR="#00080000" BACKCOLOR="#00FFFFFF" FONTNAME="ＭＳ ゴシック" FONTSIZE="9" IMEMODE="02" BEFORESTRING="続柄1 " AFTERSTRING="" MULTIPLE="FALSE" MINVALUE="" SKIP="True" OUTPUT="2"  LEFT="610" TOP="290" WIDTH="672" HEIGHT="1180" TABINDEX="15" OUTFORECOLOR="#00000000" OUTBR="AFTER"&gt;&lt;LISTBOXOPTION TITLE="＿" SELECTED="True" VALUE="＿"&gt;&lt;LISTBOXOPTION TITLE="実父" VALUE="実父"&gt;&lt;LISTBOXOPTION TITLE="実母" VALUE="実母"&gt;&lt;LISTBOXOPTION TITLE="配偶者" VALUE="配偶者"&gt;&lt;LISTBOXOPTION TITLE="義父" VALUE="義父"&gt;&lt;LISTBOXOPTION TITLE="以下略" VALUE="以下略"&gt;&lt;/LISTBOX&gt;</v>
      </c>
      <c r="AA18" s="12" t="str">
        <f>IF(I18="文字表示","&lt;LABEL NAME=""LL"&amp;RIGHT("0"&amp;TEXT(COUNTIF(I$2:I18,"文字表示"),"#"),2)&amp;""" TITLE="""&amp;F18&amp;""" FORECOLOR=""#00000000"" BACKCOLOR=""#00C0C0C0"" FONTNAME=""ＭＳ ゴシック"" FONTSIZE=""9"" OUTPUT=""0"" LEFT="""&amp;Q18&amp;""" TOP="""&amp;R18+20&amp;"""WIDTH="""&amp;TEXT(LENB(F18)*92,"#")&amp;""" HEIGHT="""&amp;T18&amp;""" &gt;","エラー")</f>
        <v>エラー</v>
      </c>
    </row>
    <row r="19" spans="1:27" ht="15.75" customHeight="1" x14ac:dyDescent="0.15">
      <c r="A19" s="25"/>
      <c r="B19" s="25"/>
      <c r="C19" s="25"/>
      <c r="D19" s="16" t="s">
        <v>81</v>
      </c>
      <c r="E19" s="16" t="s">
        <v>81</v>
      </c>
      <c r="F19" s="25"/>
      <c r="G19" s="25"/>
      <c r="H19" s="22"/>
      <c r="I19" s="23" t="s">
        <v>59</v>
      </c>
      <c r="J19" s="23" t="s">
        <v>56</v>
      </c>
      <c r="K19" s="24"/>
      <c r="L19" s="16" t="s">
        <v>82</v>
      </c>
      <c r="M19" s="25"/>
      <c r="N19" s="25"/>
      <c r="O19" s="25">
        <v>2</v>
      </c>
      <c r="P19" s="9" t="str">
        <f ca="1">IF(C19&lt;&gt;"",IF(COUNTA(C$2:C19)=1,"&lt;GROUP ELEMENT=""GP"&amp;RIGHT("0"&amp;COUNTA(C$2:C19),2)&amp;""" NAME=""GP"&amp;RIGHT("0"&amp;COUNTA(C$2:C19),2)&amp;""" TITLE="""&amp;C19&amp;""" FORECOLOR=""#00000000"" BACKCOLOR=""#00C0C0C0"" FONTSIZE=""9"" OUTPUT=""0"" LEFT="""&amp;Q18&amp;""" TOP="""&amp;R18&amp;""" WIDTH="""&amp;S18&amp;""" HEIGHT="""&amp;T18&amp;""" OUTFORECOLOR=""#00000000""&gt;",IF(C19="終了","&lt;/GROUP&gt;&lt;COMMANDBUTTON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ELEMENT=""GP"&amp;RIGHT("0"&amp;TEXT(COUNTA(C$2:C19),"#"),2)&amp;""" NAME=""GP"&amp;RIGHT("0"&amp;COUNTA(C$2:C19),2)&amp;""" TITLE="""&amp;C19&amp;""" FORECOLOR=""#00000000"" BACKCOLOR=""#00C0C0C0"" FONTSIZE=""9"" OUTPUT=""0"" LEFT="""&amp;Q18&amp;""" TOP="""&amp;R18&amp;""" WIDTH="""&amp;S18&amp;""" HEIGHT="""&amp;T18&amp;""" OUTFORECOLOR=""#00000000""&gt;")),Y19)</f>
        <v>&lt;LABEL NAME="L-LB05" TITLE="性別1" FORECOLOR="#00000000" BACKCOLOR="#00C0C0C0" FONTNAME="ＭＳ ゴシック" FONTSIZE="9" OUTPUT="0" LEFT="2122" TOP="310"WIDTH="450" HEIGHT="420" &gt;&lt;LISTBOX NAME="LB05" ELEMENT="性別1" FORECOLOR="#00080000" BACKCOLOR="#00FFFFFF" FONTNAME="ＭＳ ゴシック" FONTSIZE="9" IMEMODE="02" BEFORESTRING="性別1 " AFTERSTRING="" MULTIPLE="FALSE" MINVALUE="" SKIP="True" OUTPUT="2"  LEFT="2672" TOP="290" WIDTH="304" HEIGHT="420" TABINDEX="16" OUTFORECOLOR="#00000000" OUTBR="AFTER"&gt;&lt;LISTBOXOPTION TITLE="男" SELECTED="True" VALUE="男"&gt;&lt;LISTBOXOPTION TITLE="女" VALUE="女"&gt;&lt;/LISTBOX&gt;</v>
      </c>
      <c r="Q19" s="14">
        <f t="shared" si="9"/>
        <v>2122</v>
      </c>
      <c r="R19" s="14">
        <f t="shared" ca="1" si="10"/>
        <v>290</v>
      </c>
      <c r="S19" s="14">
        <f t="shared" si="11"/>
        <v>1444</v>
      </c>
      <c r="T19" s="14">
        <f ca="1">IF(C19&lt;&gt;"",SUM(INDIRECT("V"&amp;ROW()):INDIRECT("V"&amp;X20))+400,MAX(190*(IFERROR(SEARCH("★",SUBSTITUTE(L19,"｜","★",1))&gt;0,0)+IFERROR(SEARCH("★",SUBSTITUTE(L19,"｜","★",2))&gt;0,0)+IFERROR(SEARCH("★",SUBSTITUTE(L19,"｜","★",3))&gt;0,0)+IFERROR(SEARCH("★",SUBSTITUTE(L19,"｜","★",4))&gt;0,0)+IFERROR(SEARCH("★",SUBSTITUTE(L19,"｜","★",5))&gt;0,0)+IFERROR(SEARCH("★",SUBSTITUTE(L19,"｜","★",6))&gt;0,0)+IFERROR(SEARCH("★",SUBSTITUTE(L19,"｜","★",7))&gt;0,0)+IFERROR(SEARCH("★",SUBSTITUTE(L19,"｜","★",8))&gt;0,0)+IFERROR(SEARCH("★",SUBSTITUTE(L19,"｜","★",9))&gt;0,0)+IFERROR(SEARCH("★",SUBSTITUTE(L19,"｜","★",10))&gt;0,0)+IFERROR(SEARCH("★",SUBSTITUTE(L19,"｜","★",11))&gt;0,0)+IFERROR(SEARCH("★",SUBSTITUTE(L19,"｜","★",12))&gt;0,0)+IFERROR(SEARCH("★",SUBSTITUTE(L19,"｜","★",13))&gt;0,0)+IFERROR(SEARCH("★",SUBSTITUTE(L19,"｜","★",14))&gt;0,0)+IFERROR(SEARCH("★",SUBSTITUTE(L19,"｜","★",15))&gt;0,0))+40,280))</f>
        <v>420</v>
      </c>
      <c r="U19" s="14">
        <f t="shared" ref="U19:U31" ca="1" si="14">IF(Q18+S18+150+S19&lt;$S$2,MAX(U18,T19),T19)</f>
        <v>1180</v>
      </c>
      <c r="V19" s="14">
        <f t="shared" si="12"/>
        <v>0</v>
      </c>
      <c r="W19" s="14">
        <f t="shared" si="13"/>
        <v>17</v>
      </c>
      <c r="X19" s="14">
        <f t="shared" si="6"/>
        <v>30</v>
      </c>
      <c r="Y19" s="12" t="str">
        <f ca="1">IF(I19="普通入力","&lt;LABEL NAME=""L-TB"&amp;RIGHT("0"&amp;TEXT(COUNTIF(I$2:I19,"普通入力"),"#"),2)&amp;""" TITLE="""&amp;D19&amp;""" FORECOLOR=""#00000000"" BACKCOLOR=""#00C0C0C0"" FONTNAME=""ＭＳ ゴシック"" FONTSIZE=""9"" OUTPUT=""0"" LEFT="""&amp;Q19&amp;""" TOP="""&amp;R19+20&amp;"""WIDTH="""&amp;TEXT(LENB(D19)*100,"#")&amp;""" HEIGHT="""&amp;T19&amp;""" &gt;&lt;TEXTBOX NAME=""TB"&amp;RIGHT("0"&amp;TEXT(COUNTIF(I$2:I19,"普通入力"),"#"),2)&amp;""" ELEMENT="""&amp;D19&amp;""" FORECOLOR=""#00080000"" BACKCOLOR=""#00FFFFFF"" FONTNAME=""ＭＳ ゴシック"" FONTSIZE=""9"""&amp;IF(J19="文字列",""," DATATYPE=""NUMERIC""")&amp;"DECIMALPLACES="""&amp;IF(LEFT(J19,2)="小数",RIGHT(J19,1),0)&amp;""" IMEMODE="""&amp;IF(K19="全角","04","02")&amp;""" BEFORESTRING="""&amp;E19&amp;" "" AFTERSTRING="""&amp;G19&amp;""" MAXVALUE="""&amp;M19&amp;""" MINVALUE="""&amp;N19&amp;""" SKIP="""&amp;IF(H19="必須","False","True")&amp;""" OUTPUT=""2""  LEFT="""&amp;TEXT(Q19+100+LENB(D19)*100,"#")&amp;""" TOP="""&amp;R19&amp;""" WIDTH="""&amp;TEXT(220+O19*92,"#")&amp;""" HEIGHT="""&amp;T19&amp;""" TABINDEX="""&amp;TEXT(COUNTA(I$2:I19),"#")&amp;""" OUTFORECOLOR=""#00000000"" OUTBR=""AFTER""&gt;"&amp;IF(G19&lt;&gt;"","&lt;LABEL NAME=""LA-TB"&amp;RIGHT("0"&amp;TEXT(COUNTIF(I$2:I19,"普通入力"),"#"),2)&amp;""" TITLE="""&amp;G19&amp;""" FORECOLOR=""#00000000"" BACKCOLOR=""#00C0C0C0"" FONTNAME=""ＭＳ ゴシック"" FONTSIZE=""9"" OUTPUT=""0"" LEFT="""&amp;TEXT(Q19+100+LENB(D19)*100+O19*92+320,"#")&amp;""" TOP="""&amp;R19+20&amp;""" WIDTH="""&amp;TEXT(LENB(G19)*100,"#")&amp;""" HEIGHT="""&amp;T19&amp;""" &gt;",""),Z19)</f>
        <v>&lt;LABEL NAME="L-LB05" TITLE="性別1" FORECOLOR="#00000000" BACKCOLOR="#00C0C0C0" FONTNAME="ＭＳ ゴシック" FONTSIZE="9" OUTPUT="0" LEFT="2122" TOP="310"WIDTH="450" HEIGHT="420" &gt;&lt;LISTBOX NAME="LB05" ELEMENT="性別1" FORECOLOR="#00080000" BACKCOLOR="#00FFFFFF" FONTNAME="ＭＳ ゴシック" FONTSIZE="9" IMEMODE="02" BEFORESTRING="性別1 " AFTERSTRING="" MULTIPLE="FALSE" MINVALUE="" SKIP="True" OUTPUT="2"  LEFT="2672" TOP="290" WIDTH="304" HEIGHT="420" TABINDEX="16" OUTFORECOLOR="#00000000" OUTBR="AFTER"&gt;&lt;LISTBOXOPTION TITLE="男" SELECTED="True" VALUE="男"&gt;&lt;LISTBOXOPTION TITLE="女" VALUE="女"&gt;&lt;/LISTBOX&gt;</v>
      </c>
      <c r="Z19" s="12" t="str">
        <f ca="1">IF(OR(I19="複数選択",I19="択一"),"&lt;LABEL NAME=""L-LB"&amp;RIGHT("0"&amp;TEXT(COUNTIF(I$2:I19,"複数選択")+COUNTIF(I$2:I19,"択一"),"#"),2)&amp;""" TITLE="""&amp;D19&amp;""" FORECOLOR=""#00000000"" BACKCOLOR=""#00C0C0C0"" FONTNAME=""ＭＳ ゴシック"" FONTSIZE=""9"" OUTPUT=""0"" LEFT="""&amp;Q19&amp;""" TOP="""&amp;R19+20&amp;"""WIDTH="""&amp;TEXT(LENB(D19)*90,"#")&amp;""" HEIGHT="""&amp;T19&amp;""" &gt;&lt;LISTBOX NAME=""LB"&amp;RIGHT("0"&amp;TEXT(COUNTIF(I$2:I19,"複数選択")+COUNTIF(I$2:I19,"択一"),"#"),2)&amp;""" ELEMENT="""&amp;D19&amp;""" FORECOLOR=""#00080000"" BACKCOLOR=""#00FFFFFF"" FONTNAME=""ＭＳ ゴシック"" FONTSIZE=""9"""&amp;IF(J19="文字列",""," DATATYPE=""NUMERIC""")&amp;" IMEMODE="""&amp;IF(K19="全角","04","02")&amp;""" BEFORESTRING="""&amp;E19&amp;" "" AFTERSTRING="""&amp;G19&amp;""" MULTIPLE="""&amp;IF(I19="複数選択","True")&amp;""" MINVALUE="""&amp;N19&amp;""" SKIP="""&amp;IF(H19="必須","False","True")&amp;""" OUTPUT=""2""  LEFT="""&amp;TEXT(Q19+100+LENB(D19)*90,"#")&amp;""" TOP="""&amp;R19&amp;""" WIDTH="""&amp;TEXT(O19*92+120,"#")&amp;""" HEIGHT="""&amp;T19&amp;""" TABINDEX="""&amp;TEXT(COUNTA(I$2:I19),"#")&amp;""" OUTFORECOLOR=""#00000000"" OUTBR=""AFTER""&gt;&lt;LISTBOXOPTION TITLE="""&amp;LEFT(L19,SEARCH("｜",L19)-1)&amp;""" SELECTED=""True"" VALUE="""&amp;LEFT(L19,SEARCH("｜",L19)-1)&amp;"""&gt;"&amp;IFERROR("&lt;LISTBOXOPTION TITLE="""&amp;
MID(L19,SEARCH("★",SUBSTITUTE(L19,"｜","★",1))+1,SEARCH("★",SUBSTITUTE(L19,"｜","★",2))-SEARCH("★",SUBSTITUTE(L19,"｜","★",1))-1)&amp;""" VALUE="""&amp;MID(L19,SEARCH("★",SUBSTITUTE(L19,"｜","★",1))+1,SEARCH("★",SUBSTITUTE(L19,"｜","★",2))-SEARCH("★",SUBSTITUTE(L19,"｜","★",1))-1)&amp;"""&gt;","")&amp;
IFERROR("&lt;LISTBOXOPTION TITLE="""&amp;MID(L19,
SEARCH("★",SUBSTITUTE(L19,"｜","★",2))+1,SEARCH("★",SUBSTITUTE(L19,"｜","★",3))-SEARCH("★",SUBSTITUTE(L19,"｜","★",2))-1)&amp;""" VALUE="""&amp;MID(L19,SEARCH("★",SUBSTITUTE(L19,"｜","★",2))+1,SEARCH("★",SUBSTITUTE(L19,"｜","★",3))-SEARCH("★",SUBSTITUTE(L19,"｜","★",2))-1)&amp;"""&gt;","")&amp;IFERROR("&lt;LISTBOXOPTION TITLE="""&amp;MID(L19,SEARCH("★",SUBSTITUTE(L19,"｜","★",3))+1,SEARCH("★",SUBSTITUTE(L19,"｜","★",4))-SEARCH("★",SUBSTITUTE(L19,"｜","★",3))-1)&amp;""" VALUE="""&amp;MID(L19,SEARCH("★",SUBSTITUTE(L19,"｜","★",3))+1,SEARCH("★",SUBSTITUTE(L19,"｜","★",4))-SEARCH("★",SUBSTITUTE(L19,"｜","★",3))-1)&amp;"""&gt;","")&amp;IFERROR("&lt;LISTBOXOPTION TITLE="""&amp;MID(L19,SEARCH("★",SUBSTITUTE(L19,"｜","★",4))+1,SEARCH("★",SUBSTITUTE(L19,"｜","★",5))-SEARCH("★",SUBSTITUTE(L19,"｜","★",4))-1)&amp;""" VALUE="""&amp;MID(L19,SEARCH("★",SUBSTITUTE(L19,"｜","★",4))+1,SEARCH("★",SUBSTITUTE(L19,"｜","★",5))-SEARCH("★",SUBSTITUTE(L19,"｜","★",4))-1
)&amp;"""&gt;","")&amp;
IFERROR("&lt;LISTBOXOPTION TITLE="""&amp;MID(L19,SEARCH("★",SUBSTITUTE(L19,"｜","★",5))+1,SEARCH("★",SUBSTITUTE(L19,"｜","★",6))-SEARCH("★",SUBSTITUTE(L19,"｜","★",5))-1)&amp;""" VALUE="""&amp;MID(L19,SEARCH("★",SUBSTITUTE(L19,"｜","★",5))+1,SEARCH("★",SUBSTITUTE(L19,"｜","★",6))-SEARCH("★",SUBSTITUTE(L19,"｜","★",5))-1
)&amp;"""&gt;","")&amp;IFERROR("&lt;LISTBOXOPTION TITLE="""&amp;MID(L19,SEARCH("★",SUBSTITUTE(L19,"｜","★",6))+1,SEARCH("★",SUBSTITUTE(L19,"｜","★",7))-SEARCH("★",SUBSTITUTE(L19,"｜","★",6))-1)&amp;""" VALUE="""&amp;MID(L19,SEARCH("★",SUBSTITUTE(L19,"｜","★",6))+1,SEARCH("★",SUBSTITUTE(L19,"｜","★",7))-SEARCH("★",SUBSTITUTE(L19,"｜","★",6))-1
)&amp;"""&gt;","")&amp;IFERROR("&lt;LISTBOXOPTION TITLE="""&amp;MID(L19,SEARCH("★",SUBSTITUTE(L19,"｜","★",7))+1,SEARCH("★",SUBSTITUTE(L19,"｜","★",8))-SEARCH("★",SUBSTITUTE(L19,"｜","★",7))-1)&amp;""" VALUE="""&amp;MID(L19,SEARCH("★",SUBSTITUTE(L19,"｜","★",7))+1,SEARCH("★",SUBSTITUTE(L19,"｜","★",8))-SEARCH("★",SUBSTITUTE(L19,"｜","★",7))-1
)&amp;"""&gt;","")&amp;IFERROR("&lt;LISTBOXOPTION TITLE="""&amp;MID(L19,SEARCH("★",SUBSTITUTE(L19,"｜","★",8))+1,SEARCH("★",SUBSTITUTE(L19,"｜","★",9))-SEARCH("★",SUBSTITUTE(L19,"｜","★",8))-1)&amp;""" VALUE="""&amp;MID(L19,SEARCH("★",SUBSTITUTE(L19,"｜","★",8))+1,SEARCH("★",SUBSTITUTE(L19,"｜","★",9))-SEARCH("★",SUBSTITUTE(L19,"｜","★",8))-1
)&amp;"""&gt;","")&amp;IFERROR("&lt;LISTBOXOPTION TITLE="""&amp;MID(L19,SEARCH("★",SUBSTITUTE(L19,"｜","★",9))+1,SEARCH("★",SUBSTITUTE(L19,"｜","★",10))-SEARCH("★",SUBSTITUTE(L19,"｜","★",9))-1)&amp;""" VALUE="""&amp;MID(L19,SEARCH("★",SUBSTITUTE(L19,"｜","★",9))+1,SEARCH("★",SUBSTITUTE(L19,"｜","★",10))-SEARCH("★",SUBSTITUTE(L19,"｜","★",9))-1
)&amp;"""&gt;","")&amp;IFERROR("&lt;LISTBOXOPTION TITLE="""&amp;MID(L19,SEARCH("★",SUBSTITUTE(L19,"｜","★",10))+1,SEARCH("★",SUBSTITUTE(L19,"｜","★",11))-SEARCH("★",SUBSTITUTE(L19,"｜","★",10))-1)&amp;""" VALUE="""&amp;MID(L19,SEARCH("★",SUBSTITUTE(L19,"｜","★",10))+1,SEARCH("★",SUBSTITUTE(L19,"｜","★",11))-SEARCH("★",SUBSTITUTE(L19,"｜","★",10))-1
)&amp;"""&gt;","")&amp;IFERROR("&lt;LISTBOXOPTION TITLE="""&amp;MID(L19,SEARCH("★",SUBSTITUTE(L19,"｜","★",11))+1,SEARCH("★",SUBSTITUTE(L19,"｜","★",12))-SEARCH("★",SUBSTITUTE(L19,"｜","★",11))-1)&amp;""" VALUE="""&amp;MID(L19,SEARCH("★",SUBSTITUTE(L19,"｜","★",11))+1,SEARCH("★",SUBSTITUTE(L19,"｜","★",12))-SEARCH("★",SUBSTITUTE(L19,"｜","★",11))-1
)&amp;"""&gt;","")&amp;IFERROR("&lt;LISTBOXOPTION TITLE="""&amp;MID(L19,SEARCH("★",SUBSTITUTE(L19,"｜","★",12))+1,SEARCH("★",SUBSTITUTE(L19,"｜","★",13))-SEARCH("★",SUBSTITUTE(L19,"｜","★",12))-1)&amp;""" VALUE="""&amp;MID(L19,SEARCH("★",SUBSTITUTE(L19,"｜","★",12))+1,SEARCH("★",SUBSTITUTE(L19,"｜","★",13))-SEARCH("★",SUBSTITUTE(L19,"｜","★",12))-1
)&amp;"""&gt;","")&amp;IFERROR("&lt;LISTBOXOPTION TITLE="""&amp;MID(L19,SEARCH("★",SUBSTITUTE(L19,"｜","★",13))+1,SEARCH("★",SUBSTITUTE(L19,"｜","★",14))-SEARCH("★",SUBSTITUTE(L19,"｜","★",13))-1)&amp;""" VALUE="""&amp;MID(L19,SEARCH("★",SUBSTITUTE(L19,"｜","★",13))+1,SEARCH("★",SUBSTITUTE(L19,"｜","★",14))-SEARCH("★",SUBSTITUTE(L19,"｜","★",13))-1
)&amp;"""&gt;","")&amp;IFERROR("&lt;LISTBOXOPTION TITLE="""&amp;MID(L19,SEARCH("★",SUBSTITUTE(L19,"｜","★",14))+1,SEARCH("★",SUBSTITUTE(L19,"｜","★",15))-SEARCH("★",SUBSTITUTE(L19,"｜","★",14))-1)&amp;""" VALUE="""&amp;MID(L19,SEARCH("★",SUBSTITUTE(L19,"｜","★",14))+1,SEARCH("★",SUBSTITUTE(L19,"｜","★",15))-SEARCH("★",SUBSTITUTE(L19,"｜","★",14))-1
)&amp;"""&gt;","")&amp;IFERROR("&lt;LISTBOXOPTION TITLE="""&amp;MID(L19,SEARCH("★",SUBSTITUTE(L19,"｜","★",15))+1,SEARCH("★",SUBSTITUTE(L19,"｜","★",16))-SEARCH("★",SUBSTITUTE(L19,"｜","★",15))-1)&amp;""" VALUE="""&amp;MID(L19,SEARCH("★",SUBSTITUTE(L19,"｜","★",15))+1,SEARCH("★",SUBSTITUTE(L19,"｜","★",16))-SEARCH("★",SUBSTITUTE(L19,"｜","★",15))-1
)&amp;"""&gt;","")&amp;IFERROR("&lt;LISTBOXOPTION TITLE="""&amp;MID(L19,SEARCH("★",SUBSTITUTE(L19,"｜","★",16))+1,SEARCH("★",SUBSTITUTE(L19,"｜","★",17))-SEARCH("★",SUBSTITUTE(L19,"｜","★",16))-1)&amp;""" VALUE="""&amp;MID(L19,SEARCH("★",SUBSTITUTE(L19,"｜","★",16))+1,SEARCH("★",SUBSTITUTE(L19,"｜","★",16))-SEARCH("★",SUBSTITUTE(L19,"｜","★",16))-1
)&amp;"""&gt;","")&amp;"&lt;/LISTBOX&gt;"&amp;IF(G19&lt;&gt;"","&lt;LABEL NAME=""LA-LB"&amp;RIGHT("0"&amp;TEXT(COUNTIF(I$2:I19,"複数選択")+COUNTIF(I$2:I19,"択一"),"#"),2)&amp;""" TITLE="""&amp;G19&amp;""" FORECOLOR=""#00000000"" BACKCOLOR=""#00C0C0C0"" FONTNAME=""ＭＳ ゴシック"" FONTSIZE=""9"" OUTPUT=""0"" LEFT="""&amp;TEXT(Q19+100+LENB(D19)*90+O19*110+100,"#")&amp;""" TOP="""&amp;R19+20&amp;""" WIDTH="""&amp;TEXT(LEN(G19)*400,"#")&amp;""" HEIGHT="""&amp;T19&amp;""" &gt;",""),AA19)</f>
        <v>&lt;LABEL NAME="L-LB05" TITLE="性別1" FORECOLOR="#00000000" BACKCOLOR="#00C0C0C0" FONTNAME="ＭＳ ゴシック" FONTSIZE="9" OUTPUT="0" LEFT="2122" TOP="310"WIDTH="450" HEIGHT="420" &gt;&lt;LISTBOX NAME="LB05" ELEMENT="性別1" FORECOLOR="#00080000" BACKCOLOR="#00FFFFFF" FONTNAME="ＭＳ ゴシック" FONTSIZE="9" IMEMODE="02" BEFORESTRING="性別1 " AFTERSTRING="" MULTIPLE="FALSE" MINVALUE="" SKIP="True" OUTPUT="2"  LEFT="2672" TOP="290" WIDTH="304" HEIGHT="420" TABINDEX="16" OUTFORECOLOR="#00000000" OUTBR="AFTER"&gt;&lt;LISTBOXOPTION TITLE="男" SELECTED="True" VALUE="男"&gt;&lt;LISTBOXOPTION TITLE="女" VALUE="女"&gt;&lt;/LISTBOX&gt;</v>
      </c>
      <c r="AA19" s="12" t="str">
        <f>IF(I19="文字表示","&lt;LABEL NAME=""LL"&amp;RIGHT("0"&amp;TEXT(COUNTIF(I$2:I19,"文字表示"),"#"),2)&amp;""" TITLE="""&amp;F19&amp;""" FORECOLOR=""#00000000"" BACKCOLOR=""#00C0C0C0"" FONTNAME=""ＭＳ ゴシック"" FONTSIZE=""9"" OUTPUT=""0"" LEFT="""&amp;Q19&amp;""" TOP="""&amp;R19+20&amp;"""WIDTH="""&amp;TEXT(LENB(F19)*92,"#")&amp;""" HEIGHT="""&amp;T19&amp;""" &gt;","エラー")</f>
        <v>エラー</v>
      </c>
    </row>
    <row r="20" spans="1:27" ht="15.75" customHeight="1" x14ac:dyDescent="0.15">
      <c r="A20" s="25"/>
      <c r="B20" s="25"/>
      <c r="C20" s="25"/>
      <c r="D20" s="16" t="s">
        <v>83</v>
      </c>
      <c r="E20" s="16" t="s">
        <v>83</v>
      </c>
      <c r="F20" s="25"/>
      <c r="G20" s="25"/>
      <c r="H20" s="22"/>
      <c r="I20" s="23" t="s">
        <v>50</v>
      </c>
      <c r="J20" s="23" t="s">
        <v>51</v>
      </c>
      <c r="K20" s="24" t="s">
        <v>45</v>
      </c>
      <c r="L20" s="16"/>
      <c r="M20" s="25"/>
      <c r="N20" s="25"/>
      <c r="O20" s="25">
        <v>3</v>
      </c>
      <c r="P20" s="9" t="str">
        <f ca="1">IF(C20&lt;&gt;"",IF(COUNTA(C$2:C20)=1,"&lt;GROUP ELEMENT=""GP"&amp;RIGHT("0"&amp;COUNTA(C$2:C20),2)&amp;""" NAME=""GP"&amp;RIGHT("0"&amp;COUNTA(C$2:C20),2)&amp;""" TITLE="""&amp;C20&amp;""" FORECOLOR=""#00000000"" BACKCOLOR=""#00C0C0C0"" FONTSIZE=""9"" OUTPUT=""0"" LEFT="""&amp;Q20&amp;""" TOP="""&amp;R20&amp;""" WIDTH="""&amp;S20&amp;""" HEIGHT="""&amp;T20&amp;""" OUTFORECOLOR=""#00000000""&gt;",IF(C20="終了","&lt;/GROUP&gt;&lt;COMMANDBUTTON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ELEMENT=""GP"&amp;RIGHT("0"&amp;TEXT(COUNTA(C$2:C20),"#"),2)&amp;""" NAME=""GP"&amp;RIGHT("0"&amp;COUNTA(C$2:C20),2)&amp;""" TITLE="""&amp;C20&amp;""" FORECOLOR=""#00000000"" BACKCOLOR=""#00C0C0C0"" FONTSIZE=""9"" OUTPUT=""0"" LEFT="""&amp;Q20&amp;""" TOP="""&amp;R20&amp;""" WIDTH="""&amp;S20&amp;""" HEIGHT="""&amp;T20&amp;""" OUTFORECOLOR=""#00000000""&gt;")),Y20)</f>
        <v>&lt;LABEL NAME="L-TB11" TITLE="年齢1" FORECOLOR="#00000000" BACKCOLOR="#00C0C0C0" FONTNAME="ＭＳ ゴシック" FONTSIZE="9" OUTPUT="0" LEFT="3816" TOP="310"WIDTH="500" HEIGHT="280" &gt;&lt;TEXTBOX NAME="TB11" ELEMENT="年齢1" FORECOLOR="#00080000" BACKCOLOR="#00FFFFFF" FONTNAME="ＭＳ ゴシック" FONTSIZE="9" DATATYPE="NUMERIC"DECIMALPLACES="0" IMEMODE="02" BEFORESTRING="年齢1 " AFTERSTRING="" MAXVALUE="" MINVALUE="" SKIP="True" OUTPUT="2"  LEFT="4416" TOP="290" WIDTH="496" HEIGHT="280" TABINDEX="17" OUTFORECOLOR="#00000000" OUTBR="AFTER"&gt;</v>
      </c>
      <c r="Q20" s="14">
        <f t="shared" si="9"/>
        <v>3816</v>
      </c>
      <c r="R20" s="14">
        <f t="shared" ca="1" si="10"/>
        <v>290</v>
      </c>
      <c r="S20" s="14">
        <f t="shared" si="11"/>
        <v>1536</v>
      </c>
      <c r="T20" s="14">
        <f ca="1">IF(C20&lt;&gt;"",SUM(INDIRECT("V"&amp;ROW()):INDIRECT("V"&amp;X21))+400,MAX(190*(IFERROR(SEARCH("★",SUBSTITUTE(L20,"｜","★",1))&gt;0,0)+IFERROR(SEARCH("★",SUBSTITUTE(L20,"｜","★",2))&gt;0,0)+IFERROR(SEARCH("★",SUBSTITUTE(L20,"｜","★",3))&gt;0,0)+IFERROR(SEARCH("★",SUBSTITUTE(L20,"｜","★",4))&gt;0,0)+IFERROR(SEARCH("★",SUBSTITUTE(L20,"｜","★",5))&gt;0,0)+IFERROR(SEARCH("★",SUBSTITUTE(L20,"｜","★",6))&gt;0,0)+IFERROR(SEARCH("★",SUBSTITUTE(L20,"｜","★",7))&gt;0,0)+IFERROR(SEARCH("★",SUBSTITUTE(L20,"｜","★",8))&gt;0,0)+IFERROR(SEARCH("★",SUBSTITUTE(L20,"｜","★",9))&gt;0,0)+IFERROR(SEARCH("★",SUBSTITUTE(L20,"｜","★",10))&gt;0,0)+IFERROR(SEARCH("★",SUBSTITUTE(L20,"｜","★",11))&gt;0,0)+IFERROR(SEARCH("★",SUBSTITUTE(L20,"｜","★",12))&gt;0,0)+IFERROR(SEARCH("★",SUBSTITUTE(L20,"｜","★",13))&gt;0,0)+IFERROR(SEARCH("★",SUBSTITUTE(L20,"｜","★",14))&gt;0,0)+IFERROR(SEARCH("★",SUBSTITUTE(L20,"｜","★",15))&gt;0,0))+40,280))</f>
        <v>280</v>
      </c>
      <c r="U20" s="14">
        <f t="shared" ca="1" si="14"/>
        <v>1180</v>
      </c>
      <c r="V20" s="14">
        <f t="shared" si="12"/>
        <v>0</v>
      </c>
      <c r="W20" s="14">
        <f t="shared" si="13"/>
        <v>17</v>
      </c>
      <c r="X20" s="14">
        <f t="shared" si="6"/>
        <v>30</v>
      </c>
      <c r="Y20" s="12" t="str">
        <f ca="1">IF(I20="普通入力","&lt;LABEL NAME=""L-TB"&amp;RIGHT("0"&amp;TEXT(COUNTIF(I$2:I20,"普通入力"),"#"),2)&amp;""" TITLE="""&amp;D20&amp;""" FORECOLOR=""#00000000"" BACKCOLOR=""#00C0C0C0"" FONTNAME=""ＭＳ ゴシック"" FONTSIZE=""9"" OUTPUT=""0"" LEFT="""&amp;Q20&amp;""" TOP="""&amp;R20+20&amp;"""WIDTH="""&amp;TEXT(LENB(D20)*100,"#")&amp;""" HEIGHT="""&amp;T20&amp;""" &gt;&lt;TEXTBOX NAME=""TB"&amp;RIGHT("0"&amp;TEXT(COUNTIF(I$2:I20,"普通入力"),"#"),2)&amp;""" ELEMENT="""&amp;D20&amp;""" FORECOLOR=""#00080000"" BACKCOLOR=""#00FFFFFF"" FONTNAME=""ＭＳ ゴシック"" FONTSIZE=""9"""&amp;IF(J20="文字列",""," DATATYPE=""NUMERIC""")&amp;"DECIMALPLACES="""&amp;IF(LEFT(J20,2)="小数",RIGHT(J20,1),0)&amp;""" IMEMODE="""&amp;IF(K20="全角","04","02")&amp;""" BEFORESTRING="""&amp;E20&amp;" "" AFTERSTRING="""&amp;G20&amp;""" MAXVALUE="""&amp;M20&amp;""" MINVALUE="""&amp;N20&amp;""" SKIP="""&amp;IF(H20="必須","False","True")&amp;""" OUTPUT=""2""  LEFT="""&amp;TEXT(Q20+100+LENB(D20)*100,"#")&amp;""" TOP="""&amp;R20&amp;""" WIDTH="""&amp;TEXT(220+O20*92,"#")&amp;""" HEIGHT="""&amp;T20&amp;""" TABINDEX="""&amp;TEXT(COUNTA(I$2:I20),"#")&amp;""" OUTFORECOLOR=""#00000000"" OUTBR=""AFTER""&gt;"&amp;IF(G20&lt;&gt;"","&lt;LABEL NAME=""LA-TB"&amp;RIGHT("0"&amp;TEXT(COUNTIF(I$2:I20,"普通入力"),"#"),2)&amp;""" TITLE="""&amp;G20&amp;""" FORECOLOR=""#00000000"" BACKCOLOR=""#00C0C0C0"" FONTNAME=""ＭＳ ゴシック"" FONTSIZE=""9"" OUTPUT=""0"" LEFT="""&amp;TEXT(Q20+100+LENB(D20)*100+O20*92+320,"#")&amp;""" TOP="""&amp;R20+20&amp;""" WIDTH="""&amp;TEXT(LENB(G20)*100,"#")&amp;""" HEIGHT="""&amp;T20&amp;""" &gt;",""),Z20)</f>
        <v>&lt;LABEL NAME="L-TB11" TITLE="年齢1" FORECOLOR="#00000000" BACKCOLOR="#00C0C0C0" FONTNAME="ＭＳ ゴシック" FONTSIZE="9" OUTPUT="0" LEFT="3816" TOP="310"WIDTH="500" HEIGHT="280" &gt;&lt;TEXTBOX NAME="TB11" ELEMENT="年齢1" FORECOLOR="#00080000" BACKCOLOR="#00FFFFFF" FONTNAME="ＭＳ ゴシック" FONTSIZE="9" DATATYPE="NUMERIC"DECIMALPLACES="0" IMEMODE="02" BEFORESTRING="年齢1 " AFTERSTRING="" MAXVALUE="" MINVALUE="" SKIP="True" OUTPUT="2"  LEFT="4416" TOP="290" WIDTH="496" HEIGHT="280" TABINDEX="17" OUTFORECOLOR="#00000000" OUTBR="AFTER"&gt;</v>
      </c>
      <c r="Z20" s="12" t="str">
        <f>IF(OR(I20="複数選択",I20="択一"),"&lt;LABEL NAME=""L-LB"&amp;RIGHT("0"&amp;TEXT(COUNTIF(I$2:I20,"複数選択")+COUNTIF(I$2:I20,"択一"),"#"),2)&amp;""" TITLE="""&amp;D20&amp;""" FORECOLOR=""#00000000"" BACKCOLOR=""#00C0C0C0"" FONTNAME=""ＭＳ ゴシック"" FONTSIZE=""9"" OUTPUT=""0"" LEFT="""&amp;Q20&amp;""" TOP="""&amp;R20+20&amp;"""WIDTH="""&amp;TEXT(LENB(D20)*90,"#")&amp;""" HEIGHT="""&amp;T20&amp;""" &gt;&lt;LISTBOX NAME=""LB"&amp;RIGHT("0"&amp;TEXT(COUNTIF(I$2:I20,"複数選択")+COUNTIF(I$2:I20,"択一"),"#"),2)&amp;""" ELEMENT="""&amp;D20&amp;""" FORECOLOR=""#00080000"" BACKCOLOR=""#00FFFFFF"" FONTNAME=""ＭＳ ゴシック"" FONTSIZE=""9"""&amp;IF(J20="文字列",""," DATATYPE=""NUMERIC""")&amp;" IMEMODE="""&amp;IF(K20="全角","04","02")&amp;""" BEFORESTRING="""&amp;E20&amp;" "" AFTERSTRING="""&amp;G20&amp;""" MULTIPLE="""&amp;IF(I20="複数選択","True")&amp;""" MINVALUE="""&amp;N20&amp;""" SKIP="""&amp;IF(H20="必須","False","True")&amp;""" OUTPUT=""2""  LEFT="""&amp;TEXT(Q20+100+LENB(D20)*90,"#")&amp;""" TOP="""&amp;R20&amp;""" WIDTH="""&amp;TEXT(O20*92+120,"#")&amp;""" HEIGHT="""&amp;T20&amp;""" TABINDEX="""&amp;TEXT(COUNTA(I$2:I20),"#")&amp;""" OUTFORECOLOR=""#00000000"" OUTBR=""AFTER""&gt;&lt;LISTBOXOPTION TITLE="""&amp;LEFT(L20,SEARCH("｜",L20)-1)&amp;""" SELECTED=""True"" VALUE="""&amp;LEFT(L20,SEARCH("｜",L20)-1)&amp;"""&gt;"&amp;IFERROR("&lt;LISTBOXOPTION TITLE="""&amp;
MID(L20,SEARCH("★",SUBSTITUTE(L20,"｜","★",1))+1,SEARCH("★",SUBSTITUTE(L20,"｜","★",2))-SEARCH("★",SUBSTITUTE(L20,"｜","★",1))-1)&amp;""" VALUE="""&amp;MID(L20,SEARCH("★",SUBSTITUTE(L20,"｜","★",1))+1,SEARCH("★",SUBSTITUTE(L20,"｜","★",2))-SEARCH("★",SUBSTITUTE(L20,"｜","★",1))-1)&amp;"""&gt;","")&amp;
IFERROR("&lt;LISTBOXOPTION TITLE="""&amp;MID(L20,
SEARCH("★",SUBSTITUTE(L20,"｜","★",2))+1,SEARCH("★",SUBSTITUTE(L20,"｜","★",3))-SEARCH("★",SUBSTITUTE(L20,"｜","★",2))-1)&amp;""" VALUE="""&amp;MID(L20,SEARCH("★",SUBSTITUTE(L20,"｜","★",2))+1,SEARCH("★",SUBSTITUTE(L20,"｜","★",3))-SEARCH("★",SUBSTITUTE(L20,"｜","★",2))-1)&amp;"""&gt;","")&amp;IFERROR("&lt;LISTBOXOPTION TITLE="""&amp;MID(L20,SEARCH("★",SUBSTITUTE(L20,"｜","★",3))+1,SEARCH("★",SUBSTITUTE(L20,"｜","★",4))-SEARCH("★",SUBSTITUTE(L20,"｜","★",3))-1)&amp;""" VALUE="""&amp;MID(L20,SEARCH("★",SUBSTITUTE(L20,"｜","★",3))+1,SEARCH("★",SUBSTITUTE(L20,"｜","★",4))-SEARCH("★",SUBSTITUTE(L20,"｜","★",3))-1)&amp;"""&gt;","")&amp;IFERROR("&lt;LISTBOXOPTION TITLE="""&amp;MID(L20,SEARCH("★",SUBSTITUTE(L20,"｜","★",4))+1,SEARCH("★",SUBSTITUTE(L20,"｜","★",5))-SEARCH("★",SUBSTITUTE(L20,"｜","★",4))-1)&amp;""" VALUE="""&amp;MID(L20,SEARCH("★",SUBSTITUTE(L20,"｜","★",4))+1,SEARCH("★",SUBSTITUTE(L20,"｜","★",5))-SEARCH("★",SUBSTITUTE(L20,"｜","★",4))-1
)&amp;"""&gt;","")&amp;
IFERROR("&lt;LISTBOXOPTION TITLE="""&amp;MID(L20,SEARCH("★",SUBSTITUTE(L20,"｜","★",5))+1,SEARCH("★",SUBSTITUTE(L20,"｜","★",6))-SEARCH("★",SUBSTITUTE(L20,"｜","★",5))-1)&amp;""" VALUE="""&amp;MID(L20,SEARCH("★",SUBSTITUTE(L20,"｜","★",5))+1,SEARCH("★",SUBSTITUTE(L20,"｜","★",6))-SEARCH("★",SUBSTITUTE(L20,"｜","★",5))-1
)&amp;"""&gt;","")&amp;IFERROR("&lt;LISTBOXOPTION TITLE="""&amp;MID(L20,SEARCH("★",SUBSTITUTE(L20,"｜","★",6))+1,SEARCH("★",SUBSTITUTE(L20,"｜","★",7))-SEARCH("★",SUBSTITUTE(L20,"｜","★",6))-1)&amp;""" VALUE="""&amp;MID(L20,SEARCH("★",SUBSTITUTE(L20,"｜","★",6))+1,SEARCH("★",SUBSTITUTE(L20,"｜","★",7))-SEARCH("★",SUBSTITUTE(L20,"｜","★",6))-1
)&amp;"""&gt;","")&amp;IFERROR("&lt;LISTBOXOPTION TITLE="""&amp;MID(L20,SEARCH("★",SUBSTITUTE(L20,"｜","★",7))+1,SEARCH("★",SUBSTITUTE(L20,"｜","★",8))-SEARCH("★",SUBSTITUTE(L20,"｜","★",7))-1)&amp;""" VALUE="""&amp;MID(L20,SEARCH("★",SUBSTITUTE(L20,"｜","★",7))+1,SEARCH("★",SUBSTITUTE(L20,"｜","★",8))-SEARCH("★",SUBSTITUTE(L20,"｜","★",7))-1
)&amp;"""&gt;","")&amp;IFERROR("&lt;LISTBOXOPTION TITLE="""&amp;MID(L20,SEARCH("★",SUBSTITUTE(L20,"｜","★",8))+1,SEARCH("★",SUBSTITUTE(L20,"｜","★",9))-SEARCH("★",SUBSTITUTE(L20,"｜","★",8))-1)&amp;""" VALUE="""&amp;MID(L20,SEARCH("★",SUBSTITUTE(L20,"｜","★",8))+1,SEARCH("★",SUBSTITUTE(L20,"｜","★",9))-SEARCH("★",SUBSTITUTE(L20,"｜","★",8))-1
)&amp;"""&gt;","")&amp;IFERROR("&lt;LISTBOXOPTION TITLE="""&amp;MID(L20,SEARCH("★",SUBSTITUTE(L20,"｜","★",9))+1,SEARCH("★",SUBSTITUTE(L20,"｜","★",10))-SEARCH("★",SUBSTITUTE(L20,"｜","★",9))-1)&amp;""" VALUE="""&amp;MID(L20,SEARCH("★",SUBSTITUTE(L20,"｜","★",9))+1,SEARCH("★",SUBSTITUTE(L20,"｜","★",10))-SEARCH("★",SUBSTITUTE(L20,"｜","★",9))-1
)&amp;"""&gt;","")&amp;IFERROR("&lt;LISTBOXOPTION TITLE="""&amp;MID(L20,SEARCH("★",SUBSTITUTE(L20,"｜","★",10))+1,SEARCH("★",SUBSTITUTE(L20,"｜","★",11))-SEARCH("★",SUBSTITUTE(L20,"｜","★",10))-1)&amp;""" VALUE="""&amp;MID(L20,SEARCH("★",SUBSTITUTE(L20,"｜","★",10))+1,SEARCH("★",SUBSTITUTE(L20,"｜","★",11))-SEARCH("★",SUBSTITUTE(L20,"｜","★",10))-1
)&amp;"""&gt;","")&amp;IFERROR("&lt;LISTBOXOPTION TITLE="""&amp;MID(L20,SEARCH("★",SUBSTITUTE(L20,"｜","★",11))+1,SEARCH("★",SUBSTITUTE(L20,"｜","★",12))-SEARCH("★",SUBSTITUTE(L20,"｜","★",11))-1)&amp;""" VALUE="""&amp;MID(L20,SEARCH("★",SUBSTITUTE(L20,"｜","★",11))+1,SEARCH("★",SUBSTITUTE(L20,"｜","★",12))-SEARCH("★",SUBSTITUTE(L20,"｜","★",11))-1
)&amp;"""&gt;","")&amp;IFERROR("&lt;LISTBOXOPTION TITLE="""&amp;MID(L20,SEARCH("★",SUBSTITUTE(L20,"｜","★",12))+1,SEARCH("★",SUBSTITUTE(L20,"｜","★",13))-SEARCH("★",SUBSTITUTE(L20,"｜","★",12))-1)&amp;""" VALUE="""&amp;MID(L20,SEARCH("★",SUBSTITUTE(L20,"｜","★",12))+1,SEARCH("★",SUBSTITUTE(L20,"｜","★",13))-SEARCH("★",SUBSTITUTE(L20,"｜","★",12))-1
)&amp;"""&gt;","")&amp;IFERROR("&lt;LISTBOXOPTION TITLE="""&amp;MID(L20,SEARCH("★",SUBSTITUTE(L20,"｜","★",13))+1,SEARCH("★",SUBSTITUTE(L20,"｜","★",14))-SEARCH("★",SUBSTITUTE(L20,"｜","★",13))-1)&amp;""" VALUE="""&amp;MID(L20,SEARCH("★",SUBSTITUTE(L20,"｜","★",13))+1,SEARCH("★",SUBSTITUTE(L20,"｜","★",14))-SEARCH("★",SUBSTITUTE(L20,"｜","★",13))-1
)&amp;"""&gt;","")&amp;IFERROR("&lt;LISTBOXOPTION TITLE="""&amp;MID(L20,SEARCH("★",SUBSTITUTE(L20,"｜","★",14))+1,SEARCH("★",SUBSTITUTE(L20,"｜","★",15))-SEARCH("★",SUBSTITUTE(L20,"｜","★",14))-1)&amp;""" VALUE="""&amp;MID(L20,SEARCH("★",SUBSTITUTE(L20,"｜","★",14))+1,SEARCH("★",SUBSTITUTE(L20,"｜","★",15))-SEARCH("★",SUBSTITUTE(L20,"｜","★",14))-1
)&amp;"""&gt;","")&amp;IFERROR("&lt;LISTBOXOPTION TITLE="""&amp;MID(L20,SEARCH("★",SUBSTITUTE(L20,"｜","★",15))+1,SEARCH("★",SUBSTITUTE(L20,"｜","★",16))-SEARCH("★",SUBSTITUTE(L20,"｜","★",15))-1)&amp;""" VALUE="""&amp;MID(L20,SEARCH("★",SUBSTITUTE(L20,"｜","★",15))+1,SEARCH("★",SUBSTITUTE(L20,"｜","★",16))-SEARCH("★",SUBSTITUTE(L20,"｜","★",15))-1
)&amp;"""&gt;","")&amp;IFERROR("&lt;LISTBOXOPTION TITLE="""&amp;MID(L20,SEARCH("★",SUBSTITUTE(L20,"｜","★",16))+1,SEARCH("★",SUBSTITUTE(L20,"｜","★",17))-SEARCH("★",SUBSTITUTE(L20,"｜","★",16))-1)&amp;""" VALUE="""&amp;MID(L20,SEARCH("★",SUBSTITUTE(L20,"｜","★",16))+1,SEARCH("★",SUBSTITUTE(L20,"｜","★",16))-SEARCH("★",SUBSTITUTE(L20,"｜","★",16))-1
)&amp;"""&gt;","")&amp;"&lt;/LISTBOX&gt;"&amp;IF(G20&lt;&gt;"","&lt;LABEL NAME=""LA-LB"&amp;RIGHT("0"&amp;TEXT(COUNTIF(I$2:I20,"複数選択")+COUNTIF(I$2:I20,"択一"),"#"),2)&amp;""" TITLE="""&amp;G20&amp;""" FORECOLOR=""#00000000"" BACKCOLOR=""#00C0C0C0"" FONTNAME=""ＭＳ ゴシック"" FONTSIZE=""9"" OUTPUT=""0"" LEFT="""&amp;TEXT(Q20+100+LENB(D20)*90+O20*110+100,"#")&amp;""" TOP="""&amp;R20+20&amp;""" WIDTH="""&amp;TEXT(LEN(G20)*400,"#")&amp;""" HEIGHT="""&amp;T20&amp;""" &gt;",""),AA20)</f>
        <v>エラー</v>
      </c>
      <c r="AA20" s="12" t="str">
        <f>IF(I20="文字表示","&lt;LABEL NAME=""LL"&amp;RIGHT("0"&amp;TEXT(COUNTIF(I$2:I20,"文字表示"),"#"),2)&amp;""" TITLE="""&amp;F20&amp;""" FORECOLOR=""#00000000"" BACKCOLOR=""#00C0C0C0"" FONTNAME=""ＭＳ ゴシック"" FONTSIZE=""9"" OUTPUT=""0"" LEFT="""&amp;Q20&amp;""" TOP="""&amp;R20+20&amp;"""WIDTH="""&amp;TEXT(LENB(F20)*92,"#")&amp;""" HEIGHT="""&amp;T20&amp;""" &gt;","エラー")</f>
        <v>エラー</v>
      </c>
    </row>
    <row r="21" spans="1:27" ht="15.75" customHeight="1" x14ac:dyDescent="0.15">
      <c r="A21" s="25"/>
      <c r="B21" s="25"/>
      <c r="C21" s="25"/>
      <c r="D21" s="16" t="s">
        <v>84</v>
      </c>
      <c r="E21" s="16" t="s">
        <v>84</v>
      </c>
      <c r="F21" s="25"/>
      <c r="G21" s="25"/>
      <c r="H21" s="22"/>
      <c r="I21" s="23" t="s">
        <v>59</v>
      </c>
      <c r="J21" s="23" t="s">
        <v>56</v>
      </c>
      <c r="K21" s="24"/>
      <c r="L21" s="16" t="s">
        <v>85</v>
      </c>
      <c r="M21" s="25"/>
      <c r="N21" s="25"/>
      <c r="O21" s="25">
        <v>4</v>
      </c>
      <c r="P21" s="9" t="str">
        <f ca="1">IF(C21&lt;&gt;"",IF(COUNTA(C$2:C21)=1,"&lt;GROUP ELEMENT=""GP"&amp;RIGHT("0"&amp;COUNTA(C$2:C21),2)&amp;""" NAME=""GP"&amp;RIGHT("0"&amp;COUNTA(C$2:C21),2)&amp;""" TITLE="""&amp;C21&amp;""" FORECOLOR=""#00000000"" BACKCOLOR=""#00C0C0C0"" FONTSIZE=""9"" OUTPUT=""0"" LEFT="""&amp;Q21&amp;""" TOP="""&amp;R21&amp;""" WIDTH="""&amp;S21&amp;""" HEIGHT="""&amp;T21&amp;""" OUTFORECOLOR=""#00000000""&gt;",IF(C21="終了","&lt;/GROUP&gt;&lt;COMMANDBUTTON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ELEMENT=""GP"&amp;RIGHT("0"&amp;TEXT(COUNTA(C$2:C21),"#"),2)&amp;""" NAME=""GP"&amp;RIGHT("0"&amp;COUNTA(C$2:C21),2)&amp;""" TITLE="""&amp;C21&amp;""" FORECOLOR=""#00000000"" BACKCOLOR=""#00C0C0C0"" FONTSIZE=""9"" OUTPUT=""0"" LEFT="""&amp;Q21&amp;""" TOP="""&amp;R21&amp;""" WIDTH="""&amp;S21&amp;""" HEIGHT="""&amp;T21&amp;""" OUTFORECOLOR=""#00000000""&gt;")),Y21)</f>
        <v>&lt;LABEL NAME="L-LB06" TITLE="生死1" FORECOLOR="#00000000" BACKCOLOR="#00C0C0C0" FONTNAME="ＭＳ ゴシック" FONTSIZE="9" OUTPUT="0" LEFT="5602" TOP="310"WIDTH="450" HEIGHT="420" &gt;&lt;LISTBOX NAME="LB06" ELEMENT="生死1" FORECOLOR="#00080000" BACKCOLOR="#00FFFFFF" FONTNAME="ＭＳ ゴシック" FONTSIZE="9" IMEMODE="02" BEFORESTRING="生死1 " AFTERSTRING="" MULTIPLE="FALSE" MINVALUE="" SKIP="True" OUTPUT="2"  LEFT="6152" TOP="290" WIDTH="488" HEIGHT="420" TABINDEX="18" OUTFORECOLOR="#00000000" OUTBR="AFTER"&gt;&lt;LISTBOXOPTION TITLE="生存" SELECTED="True" VALUE="生存"&gt;&lt;LISTBOXOPTION TITLE="死亡" VALUE="死亡"&gt;&lt;/LISTBOX&gt;</v>
      </c>
      <c r="Q21" s="14">
        <f t="shared" si="9"/>
        <v>5602</v>
      </c>
      <c r="R21" s="14">
        <f t="shared" ca="1" si="10"/>
        <v>290</v>
      </c>
      <c r="S21" s="14">
        <f t="shared" si="11"/>
        <v>1628</v>
      </c>
      <c r="T21" s="14">
        <f ca="1">IF(C21&lt;&gt;"",SUM(INDIRECT("V"&amp;ROW()):INDIRECT("V"&amp;X22))+400,MAX(190*(IFERROR(SEARCH("★",SUBSTITUTE(L21,"｜","★",1))&gt;0,0)+IFERROR(SEARCH("★",SUBSTITUTE(L21,"｜","★",2))&gt;0,0)+IFERROR(SEARCH("★",SUBSTITUTE(L21,"｜","★",3))&gt;0,0)+IFERROR(SEARCH("★",SUBSTITUTE(L21,"｜","★",4))&gt;0,0)+IFERROR(SEARCH("★",SUBSTITUTE(L21,"｜","★",5))&gt;0,0)+IFERROR(SEARCH("★",SUBSTITUTE(L21,"｜","★",6))&gt;0,0)+IFERROR(SEARCH("★",SUBSTITUTE(L21,"｜","★",7))&gt;0,0)+IFERROR(SEARCH("★",SUBSTITUTE(L21,"｜","★",8))&gt;0,0)+IFERROR(SEARCH("★",SUBSTITUTE(L21,"｜","★",9))&gt;0,0)+IFERROR(SEARCH("★",SUBSTITUTE(L21,"｜","★",10))&gt;0,0)+IFERROR(SEARCH("★",SUBSTITUTE(L21,"｜","★",11))&gt;0,0)+IFERROR(SEARCH("★",SUBSTITUTE(L21,"｜","★",12))&gt;0,0)+IFERROR(SEARCH("★",SUBSTITUTE(L21,"｜","★",13))&gt;0,0)+IFERROR(SEARCH("★",SUBSTITUTE(L21,"｜","★",14))&gt;0,0)+IFERROR(SEARCH("★",SUBSTITUTE(L21,"｜","★",15))&gt;0,0))+40,280))</f>
        <v>420</v>
      </c>
      <c r="U21" s="14">
        <f t="shared" ca="1" si="14"/>
        <v>1180</v>
      </c>
      <c r="V21" s="14">
        <f t="shared" si="12"/>
        <v>0</v>
      </c>
      <c r="W21" s="14">
        <f t="shared" si="13"/>
        <v>17</v>
      </c>
      <c r="X21" s="14">
        <f t="shared" si="6"/>
        <v>30</v>
      </c>
      <c r="Y21" s="12" t="str">
        <f ca="1">IF(I21="普通入力","&lt;LABEL NAME=""L-TB"&amp;RIGHT("0"&amp;TEXT(COUNTIF(I$2:I21,"普通入力"),"#"),2)&amp;""" TITLE="""&amp;D21&amp;""" FORECOLOR=""#00000000"" BACKCOLOR=""#00C0C0C0"" FONTNAME=""ＭＳ ゴシック"" FONTSIZE=""9"" OUTPUT=""0"" LEFT="""&amp;Q21&amp;""" TOP="""&amp;R21+20&amp;"""WIDTH="""&amp;TEXT(LENB(D21)*100,"#")&amp;""" HEIGHT="""&amp;T21&amp;""" &gt;&lt;TEXTBOX NAME=""TB"&amp;RIGHT("0"&amp;TEXT(COUNTIF(I$2:I21,"普通入力"),"#"),2)&amp;""" ELEMENT="""&amp;D21&amp;""" FORECOLOR=""#00080000"" BACKCOLOR=""#00FFFFFF"" FONTNAME=""ＭＳ ゴシック"" FONTSIZE=""9"""&amp;IF(J21="文字列",""," DATATYPE=""NUMERIC""")&amp;"DECIMALPLACES="""&amp;IF(LEFT(J21,2)="小数",RIGHT(J21,1),0)&amp;""" IMEMODE="""&amp;IF(K21="全角","04","02")&amp;""" BEFORESTRING="""&amp;E21&amp;" "" AFTERSTRING="""&amp;G21&amp;""" MAXVALUE="""&amp;M21&amp;""" MINVALUE="""&amp;N21&amp;""" SKIP="""&amp;IF(H21="必須","False","True")&amp;""" OUTPUT=""2""  LEFT="""&amp;TEXT(Q21+100+LENB(D21)*100,"#")&amp;""" TOP="""&amp;R21&amp;""" WIDTH="""&amp;TEXT(220+O21*92,"#")&amp;""" HEIGHT="""&amp;T21&amp;""" TABINDEX="""&amp;TEXT(COUNTA(I$2:I21),"#")&amp;""" OUTFORECOLOR=""#00000000"" OUTBR=""AFTER""&gt;"&amp;IF(G21&lt;&gt;"","&lt;LABEL NAME=""LA-TB"&amp;RIGHT("0"&amp;TEXT(COUNTIF(I$2:I21,"普通入力"),"#"),2)&amp;""" TITLE="""&amp;G21&amp;""" FORECOLOR=""#00000000"" BACKCOLOR=""#00C0C0C0"" FONTNAME=""ＭＳ ゴシック"" FONTSIZE=""9"" OUTPUT=""0"" LEFT="""&amp;TEXT(Q21+100+LENB(D21)*100+O21*92+320,"#")&amp;""" TOP="""&amp;R21+20&amp;""" WIDTH="""&amp;TEXT(LENB(G21)*100,"#")&amp;""" HEIGHT="""&amp;T21&amp;""" &gt;",""),Z21)</f>
        <v>&lt;LABEL NAME="L-LB06" TITLE="生死1" FORECOLOR="#00000000" BACKCOLOR="#00C0C0C0" FONTNAME="ＭＳ ゴシック" FONTSIZE="9" OUTPUT="0" LEFT="5602" TOP="310"WIDTH="450" HEIGHT="420" &gt;&lt;LISTBOX NAME="LB06" ELEMENT="生死1" FORECOLOR="#00080000" BACKCOLOR="#00FFFFFF" FONTNAME="ＭＳ ゴシック" FONTSIZE="9" IMEMODE="02" BEFORESTRING="生死1 " AFTERSTRING="" MULTIPLE="FALSE" MINVALUE="" SKIP="True" OUTPUT="2"  LEFT="6152" TOP="290" WIDTH="488" HEIGHT="420" TABINDEX="18" OUTFORECOLOR="#00000000" OUTBR="AFTER"&gt;&lt;LISTBOXOPTION TITLE="生存" SELECTED="True" VALUE="生存"&gt;&lt;LISTBOXOPTION TITLE="死亡" VALUE="死亡"&gt;&lt;/LISTBOX&gt;</v>
      </c>
      <c r="Z21" s="12" t="str">
        <f ca="1">IF(OR(I21="複数選択",I21="択一"),"&lt;LABEL NAME=""L-LB"&amp;RIGHT("0"&amp;TEXT(COUNTIF(I$2:I21,"複数選択")+COUNTIF(I$2:I21,"択一"),"#"),2)&amp;""" TITLE="""&amp;D21&amp;""" FORECOLOR=""#00000000"" BACKCOLOR=""#00C0C0C0"" FONTNAME=""ＭＳ ゴシック"" FONTSIZE=""9"" OUTPUT=""0"" LEFT="""&amp;Q21&amp;""" TOP="""&amp;R21+20&amp;"""WIDTH="""&amp;TEXT(LENB(D21)*90,"#")&amp;""" HEIGHT="""&amp;T21&amp;""" &gt;&lt;LISTBOX NAME=""LB"&amp;RIGHT("0"&amp;TEXT(COUNTIF(I$2:I21,"複数選択")+COUNTIF(I$2:I21,"択一"),"#"),2)&amp;""" ELEMENT="""&amp;D21&amp;""" FORECOLOR=""#00080000"" BACKCOLOR=""#00FFFFFF"" FONTNAME=""ＭＳ ゴシック"" FONTSIZE=""9"""&amp;IF(J21="文字列",""," DATATYPE=""NUMERIC""")&amp;" IMEMODE="""&amp;IF(K21="全角","04","02")&amp;""" BEFORESTRING="""&amp;E21&amp;" "" AFTERSTRING="""&amp;G21&amp;""" MULTIPLE="""&amp;IF(I21="複数選択","True")&amp;""" MINVALUE="""&amp;N21&amp;""" SKIP="""&amp;IF(H21="必須","False","True")&amp;""" OUTPUT=""2""  LEFT="""&amp;TEXT(Q21+100+LENB(D21)*90,"#")&amp;""" TOP="""&amp;R21&amp;""" WIDTH="""&amp;TEXT(O21*92+120,"#")&amp;""" HEIGHT="""&amp;T21&amp;""" TABINDEX="""&amp;TEXT(COUNTA(I$2:I21),"#")&amp;""" OUTFORECOLOR=""#00000000"" OUTBR=""AFTER""&gt;&lt;LISTBOXOPTION TITLE="""&amp;LEFT(L21,SEARCH("｜",L21)-1)&amp;""" SELECTED=""True"" VALUE="""&amp;LEFT(L21,SEARCH("｜",L21)-1)&amp;"""&gt;"&amp;IFERROR("&lt;LISTBOXOPTION TITLE="""&amp;
MID(L21,SEARCH("★",SUBSTITUTE(L21,"｜","★",1))+1,SEARCH("★",SUBSTITUTE(L21,"｜","★",2))-SEARCH("★",SUBSTITUTE(L21,"｜","★",1))-1)&amp;""" VALUE="""&amp;MID(L21,SEARCH("★",SUBSTITUTE(L21,"｜","★",1))+1,SEARCH("★",SUBSTITUTE(L21,"｜","★",2))-SEARCH("★",SUBSTITUTE(L21,"｜","★",1))-1)&amp;"""&gt;","")&amp;
IFERROR("&lt;LISTBOXOPTION TITLE="""&amp;MID(L21,
SEARCH("★",SUBSTITUTE(L21,"｜","★",2))+1,SEARCH("★",SUBSTITUTE(L21,"｜","★",3))-SEARCH("★",SUBSTITUTE(L21,"｜","★",2))-1)&amp;""" VALUE="""&amp;MID(L21,SEARCH("★",SUBSTITUTE(L21,"｜","★",2))+1,SEARCH("★",SUBSTITUTE(L21,"｜","★",3))-SEARCH("★",SUBSTITUTE(L21,"｜","★",2))-1)&amp;"""&gt;","")&amp;IFERROR("&lt;LISTBOXOPTION TITLE="""&amp;MID(L21,SEARCH("★",SUBSTITUTE(L21,"｜","★",3))+1,SEARCH("★",SUBSTITUTE(L21,"｜","★",4))-SEARCH("★",SUBSTITUTE(L21,"｜","★",3))-1)&amp;""" VALUE="""&amp;MID(L21,SEARCH("★",SUBSTITUTE(L21,"｜","★",3))+1,SEARCH("★",SUBSTITUTE(L21,"｜","★",4))-SEARCH("★",SUBSTITUTE(L21,"｜","★",3))-1)&amp;"""&gt;","")&amp;IFERROR("&lt;LISTBOXOPTION TITLE="""&amp;MID(L21,SEARCH("★",SUBSTITUTE(L21,"｜","★",4))+1,SEARCH("★",SUBSTITUTE(L21,"｜","★",5))-SEARCH("★",SUBSTITUTE(L21,"｜","★",4))-1)&amp;""" VALUE="""&amp;MID(L21,SEARCH("★",SUBSTITUTE(L21,"｜","★",4))+1,SEARCH("★",SUBSTITUTE(L21,"｜","★",5))-SEARCH("★",SUBSTITUTE(L21,"｜","★",4))-1
)&amp;"""&gt;","")&amp;
IFERROR("&lt;LISTBOXOPTION TITLE="""&amp;MID(L21,SEARCH("★",SUBSTITUTE(L21,"｜","★",5))+1,SEARCH("★",SUBSTITUTE(L21,"｜","★",6))-SEARCH("★",SUBSTITUTE(L21,"｜","★",5))-1)&amp;""" VALUE="""&amp;MID(L21,SEARCH("★",SUBSTITUTE(L21,"｜","★",5))+1,SEARCH("★",SUBSTITUTE(L21,"｜","★",6))-SEARCH("★",SUBSTITUTE(L21,"｜","★",5))-1
)&amp;"""&gt;","")&amp;IFERROR("&lt;LISTBOXOPTION TITLE="""&amp;MID(L21,SEARCH("★",SUBSTITUTE(L21,"｜","★",6))+1,SEARCH("★",SUBSTITUTE(L21,"｜","★",7))-SEARCH("★",SUBSTITUTE(L21,"｜","★",6))-1)&amp;""" VALUE="""&amp;MID(L21,SEARCH("★",SUBSTITUTE(L21,"｜","★",6))+1,SEARCH("★",SUBSTITUTE(L21,"｜","★",7))-SEARCH("★",SUBSTITUTE(L21,"｜","★",6))-1
)&amp;"""&gt;","")&amp;IFERROR("&lt;LISTBOXOPTION TITLE="""&amp;MID(L21,SEARCH("★",SUBSTITUTE(L21,"｜","★",7))+1,SEARCH("★",SUBSTITUTE(L21,"｜","★",8))-SEARCH("★",SUBSTITUTE(L21,"｜","★",7))-1)&amp;""" VALUE="""&amp;MID(L21,SEARCH("★",SUBSTITUTE(L21,"｜","★",7))+1,SEARCH("★",SUBSTITUTE(L21,"｜","★",8))-SEARCH("★",SUBSTITUTE(L21,"｜","★",7))-1
)&amp;"""&gt;","")&amp;IFERROR("&lt;LISTBOXOPTION TITLE="""&amp;MID(L21,SEARCH("★",SUBSTITUTE(L21,"｜","★",8))+1,SEARCH("★",SUBSTITUTE(L21,"｜","★",9))-SEARCH("★",SUBSTITUTE(L21,"｜","★",8))-1)&amp;""" VALUE="""&amp;MID(L21,SEARCH("★",SUBSTITUTE(L21,"｜","★",8))+1,SEARCH("★",SUBSTITUTE(L21,"｜","★",9))-SEARCH("★",SUBSTITUTE(L21,"｜","★",8))-1
)&amp;"""&gt;","")&amp;IFERROR("&lt;LISTBOXOPTION TITLE="""&amp;MID(L21,SEARCH("★",SUBSTITUTE(L21,"｜","★",9))+1,SEARCH("★",SUBSTITUTE(L21,"｜","★",10))-SEARCH("★",SUBSTITUTE(L21,"｜","★",9))-1)&amp;""" VALUE="""&amp;MID(L21,SEARCH("★",SUBSTITUTE(L21,"｜","★",9))+1,SEARCH("★",SUBSTITUTE(L21,"｜","★",10))-SEARCH("★",SUBSTITUTE(L21,"｜","★",9))-1
)&amp;"""&gt;","")&amp;IFERROR("&lt;LISTBOXOPTION TITLE="""&amp;MID(L21,SEARCH("★",SUBSTITUTE(L21,"｜","★",10))+1,SEARCH("★",SUBSTITUTE(L21,"｜","★",11))-SEARCH("★",SUBSTITUTE(L21,"｜","★",10))-1)&amp;""" VALUE="""&amp;MID(L21,SEARCH("★",SUBSTITUTE(L21,"｜","★",10))+1,SEARCH("★",SUBSTITUTE(L21,"｜","★",11))-SEARCH("★",SUBSTITUTE(L21,"｜","★",10))-1
)&amp;"""&gt;","")&amp;IFERROR("&lt;LISTBOXOPTION TITLE="""&amp;MID(L21,SEARCH("★",SUBSTITUTE(L21,"｜","★",11))+1,SEARCH("★",SUBSTITUTE(L21,"｜","★",12))-SEARCH("★",SUBSTITUTE(L21,"｜","★",11))-1)&amp;""" VALUE="""&amp;MID(L21,SEARCH("★",SUBSTITUTE(L21,"｜","★",11))+1,SEARCH("★",SUBSTITUTE(L21,"｜","★",12))-SEARCH("★",SUBSTITUTE(L21,"｜","★",11))-1
)&amp;"""&gt;","")&amp;IFERROR("&lt;LISTBOXOPTION TITLE="""&amp;MID(L21,SEARCH("★",SUBSTITUTE(L21,"｜","★",12))+1,SEARCH("★",SUBSTITUTE(L21,"｜","★",13))-SEARCH("★",SUBSTITUTE(L21,"｜","★",12))-1)&amp;""" VALUE="""&amp;MID(L21,SEARCH("★",SUBSTITUTE(L21,"｜","★",12))+1,SEARCH("★",SUBSTITUTE(L21,"｜","★",13))-SEARCH("★",SUBSTITUTE(L21,"｜","★",12))-1
)&amp;"""&gt;","")&amp;IFERROR("&lt;LISTBOXOPTION TITLE="""&amp;MID(L21,SEARCH("★",SUBSTITUTE(L21,"｜","★",13))+1,SEARCH("★",SUBSTITUTE(L21,"｜","★",14))-SEARCH("★",SUBSTITUTE(L21,"｜","★",13))-1)&amp;""" VALUE="""&amp;MID(L21,SEARCH("★",SUBSTITUTE(L21,"｜","★",13))+1,SEARCH("★",SUBSTITUTE(L21,"｜","★",14))-SEARCH("★",SUBSTITUTE(L21,"｜","★",13))-1
)&amp;"""&gt;","")&amp;IFERROR("&lt;LISTBOXOPTION TITLE="""&amp;MID(L21,SEARCH("★",SUBSTITUTE(L21,"｜","★",14))+1,SEARCH("★",SUBSTITUTE(L21,"｜","★",15))-SEARCH("★",SUBSTITUTE(L21,"｜","★",14))-1)&amp;""" VALUE="""&amp;MID(L21,SEARCH("★",SUBSTITUTE(L21,"｜","★",14))+1,SEARCH("★",SUBSTITUTE(L21,"｜","★",15))-SEARCH("★",SUBSTITUTE(L21,"｜","★",14))-1
)&amp;"""&gt;","")&amp;IFERROR("&lt;LISTBOXOPTION TITLE="""&amp;MID(L21,SEARCH("★",SUBSTITUTE(L21,"｜","★",15))+1,SEARCH("★",SUBSTITUTE(L21,"｜","★",16))-SEARCH("★",SUBSTITUTE(L21,"｜","★",15))-1)&amp;""" VALUE="""&amp;MID(L21,SEARCH("★",SUBSTITUTE(L21,"｜","★",15))+1,SEARCH("★",SUBSTITUTE(L21,"｜","★",16))-SEARCH("★",SUBSTITUTE(L21,"｜","★",15))-1
)&amp;"""&gt;","")&amp;IFERROR("&lt;LISTBOXOPTION TITLE="""&amp;MID(L21,SEARCH("★",SUBSTITUTE(L21,"｜","★",16))+1,SEARCH("★",SUBSTITUTE(L21,"｜","★",17))-SEARCH("★",SUBSTITUTE(L21,"｜","★",16))-1)&amp;""" VALUE="""&amp;MID(L21,SEARCH("★",SUBSTITUTE(L21,"｜","★",16))+1,SEARCH("★",SUBSTITUTE(L21,"｜","★",16))-SEARCH("★",SUBSTITUTE(L21,"｜","★",16))-1
)&amp;"""&gt;","")&amp;"&lt;/LISTBOX&gt;"&amp;IF(G21&lt;&gt;"","&lt;LABEL NAME=""LA-LB"&amp;RIGHT("0"&amp;TEXT(COUNTIF(I$2:I21,"複数選択")+COUNTIF(I$2:I21,"択一"),"#"),2)&amp;""" TITLE="""&amp;G21&amp;""" FORECOLOR=""#00000000"" BACKCOLOR=""#00C0C0C0"" FONTNAME=""ＭＳ ゴシック"" FONTSIZE=""9"" OUTPUT=""0"" LEFT="""&amp;TEXT(Q21+100+LENB(D21)*90+O21*110+100,"#")&amp;""" TOP="""&amp;R21+20&amp;""" WIDTH="""&amp;TEXT(LEN(G21)*400,"#")&amp;""" HEIGHT="""&amp;T21&amp;""" &gt;",""),AA21)</f>
        <v>&lt;LABEL NAME="L-LB06" TITLE="生死1" FORECOLOR="#00000000" BACKCOLOR="#00C0C0C0" FONTNAME="ＭＳ ゴシック" FONTSIZE="9" OUTPUT="0" LEFT="5602" TOP="310"WIDTH="450" HEIGHT="420" &gt;&lt;LISTBOX NAME="LB06" ELEMENT="生死1" FORECOLOR="#00080000" BACKCOLOR="#00FFFFFF" FONTNAME="ＭＳ ゴシック" FONTSIZE="9" IMEMODE="02" BEFORESTRING="生死1 " AFTERSTRING="" MULTIPLE="FALSE" MINVALUE="" SKIP="True" OUTPUT="2"  LEFT="6152" TOP="290" WIDTH="488" HEIGHT="420" TABINDEX="18" OUTFORECOLOR="#00000000" OUTBR="AFTER"&gt;&lt;LISTBOXOPTION TITLE="生存" SELECTED="True" VALUE="生存"&gt;&lt;LISTBOXOPTION TITLE="死亡" VALUE="死亡"&gt;&lt;/LISTBOX&gt;</v>
      </c>
      <c r="AA21" s="12" t="str">
        <f>IF(I21="文字表示","&lt;LABEL NAME=""LL"&amp;RIGHT("0"&amp;TEXT(COUNTIF(I$2:I21,"文字表示"),"#"),2)&amp;""" TITLE="""&amp;F21&amp;""" FORECOLOR=""#00000000"" BACKCOLOR=""#00C0C0C0"" FONTNAME=""ＭＳ ゴシック"" FONTSIZE=""9"" OUTPUT=""0"" LEFT="""&amp;Q21&amp;""" TOP="""&amp;R21+20&amp;"""WIDTH="""&amp;TEXT(LENB(F21)*92,"#")&amp;""" HEIGHT="""&amp;T21&amp;""" &gt;","エラー")</f>
        <v>エラー</v>
      </c>
    </row>
    <row r="22" spans="1:27" ht="15.75" customHeight="1" x14ac:dyDescent="0.15">
      <c r="A22" s="25"/>
      <c r="B22" s="25"/>
      <c r="C22" s="25"/>
      <c r="D22" s="16" t="s">
        <v>86</v>
      </c>
      <c r="E22" s="16" t="s">
        <v>86</v>
      </c>
      <c r="F22" s="25"/>
      <c r="G22" s="25"/>
      <c r="H22" s="22"/>
      <c r="I22" s="23" t="s">
        <v>59</v>
      </c>
      <c r="J22" s="23" t="s">
        <v>56</v>
      </c>
      <c r="K22" s="24"/>
      <c r="L22" s="16" t="s">
        <v>87</v>
      </c>
      <c r="M22" s="25"/>
      <c r="N22" s="25"/>
      <c r="O22" s="25">
        <v>10</v>
      </c>
      <c r="P22" s="9" t="str">
        <f ca="1">IF(C22&lt;&gt;"",IF(COUNTA(C$2:C22)=1,"&lt;GROUP ELEMENT=""GP"&amp;RIGHT("0"&amp;COUNTA(C$2:C22),2)&amp;""" NAME=""GP"&amp;RIGHT("0"&amp;COUNTA(C$2:C22),2)&amp;""" TITLE="""&amp;C22&amp;""" FORECOLOR=""#00000000"" BACKCOLOR=""#00C0C0C0"" FONTSIZE=""9"" OUTPUT=""0"" LEFT="""&amp;Q22&amp;""" TOP="""&amp;R22&amp;""" WIDTH="""&amp;S22&amp;""" HEIGHT="""&amp;T22&amp;""" OUTFORECOLOR=""#00000000""&gt;",IF(C22="終了","&lt;/GROUP&gt;&lt;COMMANDBUTTON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ELEMENT=""GP"&amp;RIGHT("0"&amp;TEXT(COUNTA(C$2:C22),"#"),2)&amp;""" NAME=""GP"&amp;RIGHT("0"&amp;COUNTA(C$2:C22),2)&amp;""" TITLE="""&amp;C22&amp;""" FORECOLOR=""#00000000"" BACKCOLOR=""#00C0C0C0"" FONTSIZE=""9"" OUTPUT=""0"" LEFT="""&amp;Q22&amp;""" TOP="""&amp;R22&amp;""" WIDTH="""&amp;S22&amp;""" HEIGHT="""&amp;T22&amp;""" OUTFORECOLOR=""#00000000""&gt;")),Y22)</f>
        <v>&lt;LABEL NAME="L-LB07" TITLE="病名分類1" FORECOLOR="#00000000" BACKCOLOR="#00C0C0C0" FONTNAME="ＭＳ ゴシック" FONTSIZE="9" OUTPUT="0" LEFT="7480" TOP="310"WIDTH="810" HEIGHT="990" &gt;&lt;LISTBOX NAME="LB07" ELEMENT="病名分類1" FORECOLOR="#00080000" BACKCOLOR="#00FFFFFF" FONTNAME="ＭＳ ゴシック" FONTSIZE="9" IMEMODE="02" BEFORESTRING="病名分類1 " AFTERSTRING="" MULTIPLE="FALSE" MINVALUE="" SKIP="True" OUTPUT="2"  LEFT="8390" TOP="290" WIDTH="1040" HEIGHT="990" TABINDEX="19" OUTFORECOLOR="#00000000" OUTBR="AFTER"&gt;&lt;LISTBOXOPTION TITLE="糖尿病" SELECTED="True" VALUE="糖尿病"&gt;&lt;LISTBOXOPTION TITLE="高血圧" VALUE="高血圧"&gt;&lt;LISTBOXOPTION TITLE="甲状腺" VALUE="甲状腺"&gt;&lt;LISTBOXOPTION TITLE="腎臓の病気" VALUE="腎臓の病気"&gt;&lt;LISTBOXOPTION TITLE="以下略" VALUE="以下略"&gt;&lt;/LISTBOX&gt;</v>
      </c>
      <c r="Q22" s="14">
        <f t="shared" si="9"/>
        <v>7480</v>
      </c>
      <c r="R22" s="14">
        <f t="shared" ca="1" si="10"/>
        <v>290</v>
      </c>
      <c r="S22" s="14">
        <f t="shared" si="11"/>
        <v>2548</v>
      </c>
      <c r="T22" s="14">
        <f ca="1">IF(C22&lt;&gt;"",SUM(INDIRECT("V"&amp;ROW()):INDIRECT("V"&amp;X23))+400,MAX(190*(IFERROR(SEARCH("★",SUBSTITUTE(L22,"｜","★",1))&gt;0,0)+IFERROR(SEARCH("★",SUBSTITUTE(L22,"｜","★",2))&gt;0,0)+IFERROR(SEARCH("★",SUBSTITUTE(L22,"｜","★",3))&gt;0,0)+IFERROR(SEARCH("★",SUBSTITUTE(L22,"｜","★",4))&gt;0,0)+IFERROR(SEARCH("★",SUBSTITUTE(L22,"｜","★",5))&gt;0,0)+IFERROR(SEARCH("★",SUBSTITUTE(L22,"｜","★",6))&gt;0,0)+IFERROR(SEARCH("★",SUBSTITUTE(L22,"｜","★",7))&gt;0,0)+IFERROR(SEARCH("★",SUBSTITUTE(L22,"｜","★",8))&gt;0,0)+IFERROR(SEARCH("★",SUBSTITUTE(L22,"｜","★",9))&gt;0,0)+IFERROR(SEARCH("★",SUBSTITUTE(L22,"｜","★",10))&gt;0,0)+IFERROR(SEARCH("★",SUBSTITUTE(L22,"｜","★",11))&gt;0,0)+IFERROR(SEARCH("★",SUBSTITUTE(L22,"｜","★",12))&gt;0,0)+IFERROR(SEARCH("★",SUBSTITUTE(L22,"｜","★",13))&gt;0,0)+IFERROR(SEARCH("★",SUBSTITUTE(L22,"｜","★",14))&gt;0,0)+IFERROR(SEARCH("★",SUBSTITUTE(L22,"｜","★",15))&gt;0,0))+40,280))</f>
        <v>990</v>
      </c>
      <c r="U22" s="14">
        <f t="shared" ca="1" si="14"/>
        <v>1180</v>
      </c>
      <c r="V22" s="14">
        <f t="shared" si="12"/>
        <v>0</v>
      </c>
      <c r="W22" s="14">
        <f t="shared" si="13"/>
        <v>17</v>
      </c>
      <c r="X22" s="14">
        <f t="shared" si="6"/>
        <v>30</v>
      </c>
      <c r="Y22" s="12" t="str">
        <f ca="1">IF(I22="普通入力","&lt;LABEL NAME=""L-TB"&amp;RIGHT("0"&amp;TEXT(COUNTIF(I$2:I22,"普通入力"),"#"),2)&amp;""" TITLE="""&amp;D22&amp;""" FORECOLOR=""#00000000"" BACKCOLOR=""#00C0C0C0"" FONTNAME=""ＭＳ ゴシック"" FONTSIZE=""9"" OUTPUT=""0"" LEFT="""&amp;Q22&amp;""" TOP="""&amp;R22+20&amp;"""WIDTH="""&amp;TEXT(LENB(D22)*100,"#")&amp;""" HEIGHT="""&amp;T22&amp;""" &gt;&lt;TEXTBOX NAME=""TB"&amp;RIGHT("0"&amp;TEXT(COUNTIF(I$2:I22,"普通入力"),"#"),2)&amp;""" ELEMENT="""&amp;D22&amp;""" FORECOLOR=""#00080000"" BACKCOLOR=""#00FFFFFF"" FONTNAME=""ＭＳ ゴシック"" FONTSIZE=""9"""&amp;IF(J22="文字列",""," DATATYPE=""NUMERIC""")&amp;"DECIMALPLACES="""&amp;IF(LEFT(J22,2)="小数",RIGHT(J22,1),0)&amp;""" IMEMODE="""&amp;IF(K22="全角","04","02")&amp;""" BEFORESTRING="""&amp;E22&amp;" "" AFTERSTRING="""&amp;G22&amp;""" MAXVALUE="""&amp;M22&amp;""" MINVALUE="""&amp;N22&amp;""" SKIP="""&amp;IF(H22="必須","False","True")&amp;""" OUTPUT=""2""  LEFT="""&amp;TEXT(Q22+100+LENB(D22)*100,"#")&amp;""" TOP="""&amp;R22&amp;""" WIDTH="""&amp;TEXT(220+O22*92,"#")&amp;""" HEIGHT="""&amp;T22&amp;""" TABINDEX="""&amp;TEXT(COUNTA(I$2:I22),"#")&amp;""" OUTFORECOLOR=""#00000000"" OUTBR=""AFTER""&gt;"&amp;IF(G22&lt;&gt;"","&lt;LABEL NAME=""LA-TB"&amp;RIGHT("0"&amp;TEXT(COUNTIF(I$2:I22,"普通入力"),"#"),2)&amp;""" TITLE="""&amp;G22&amp;""" FORECOLOR=""#00000000"" BACKCOLOR=""#00C0C0C0"" FONTNAME=""ＭＳ ゴシック"" FONTSIZE=""9"" OUTPUT=""0"" LEFT="""&amp;TEXT(Q22+100+LENB(D22)*100+O22*92+320,"#")&amp;""" TOP="""&amp;R22+20&amp;""" WIDTH="""&amp;TEXT(LENB(G22)*100,"#")&amp;""" HEIGHT="""&amp;T22&amp;""" &gt;",""),Z22)</f>
        <v>&lt;LABEL NAME="L-LB07" TITLE="病名分類1" FORECOLOR="#00000000" BACKCOLOR="#00C0C0C0" FONTNAME="ＭＳ ゴシック" FONTSIZE="9" OUTPUT="0" LEFT="7480" TOP="310"WIDTH="810" HEIGHT="990" &gt;&lt;LISTBOX NAME="LB07" ELEMENT="病名分類1" FORECOLOR="#00080000" BACKCOLOR="#00FFFFFF" FONTNAME="ＭＳ ゴシック" FONTSIZE="9" IMEMODE="02" BEFORESTRING="病名分類1 " AFTERSTRING="" MULTIPLE="FALSE" MINVALUE="" SKIP="True" OUTPUT="2"  LEFT="8390" TOP="290" WIDTH="1040" HEIGHT="990" TABINDEX="19" OUTFORECOLOR="#00000000" OUTBR="AFTER"&gt;&lt;LISTBOXOPTION TITLE="糖尿病" SELECTED="True" VALUE="糖尿病"&gt;&lt;LISTBOXOPTION TITLE="高血圧" VALUE="高血圧"&gt;&lt;LISTBOXOPTION TITLE="甲状腺" VALUE="甲状腺"&gt;&lt;LISTBOXOPTION TITLE="腎臓の病気" VALUE="腎臓の病気"&gt;&lt;LISTBOXOPTION TITLE="以下略" VALUE="以下略"&gt;&lt;/LISTBOX&gt;</v>
      </c>
      <c r="Z22" s="12" t="str">
        <f ca="1">IF(OR(I22="複数選択",I22="択一"),"&lt;LABEL NAME=""L-LB"&amp;RIGHT("0"&amp;TEXT(COUNTIF(I$2:I22,"複数選択")+COUNTIF(I$2:I22,"択一"),"#"),2)&amp;""" TITLE="""&amp;D22&amp;""" FORECOLOR=""#00000000"" BACKCOLOR=""#00C0C0C0"" FONTNAME=""ＭＳ ゴシック"" FONTSIZE=""9"" OUTPUT=""0"" LEFT="""&amp;Q22&amp;""" TOP="""&amp;R22+20&amp;"""WIDTH="""&amp;TEXT(LENB(D22)*90,"#")&amp;""" HEIGHT="""&amp;T22&amp;""" &gt;&lt;LISTBOX NAME=""LB"&amp;RIGHT("0"&amp;TEXT(COUNTIF(I$2:I22,"複数選択")+COUNTIF(I$2:I22,"択一"),"#"),2)&amp;""" ELEMENT="""&amp;D22&amp;""" FORECOLOR=""#00080000"" BACKCOLOR=""#00FFFFFF"" FONTNAME=""ＭＳ ゴシック"" FONTSIZE=""9"""&amp;IF(J22="文字列",""," DATATYPE=""NUMERIC""")&amp;" IMEMODE="""&amp;IF(K22="全角","04","02")&amp;""" BEFORESTRING="""&amp;E22&amp;" "" AFTERSTRING="""&amp;G22&amp;""" MULTIPLE="""&amp;IF(I22="複数選択","True")&amp;""" MINVALUE="""&amp;N22&amp;""" SKIP="""&amp;IF(H22="必須","False","True")&amp;""" OUTPUT=""2""  LEFT="""&amp;TEXT(Q22+100+LENB(D22)*90,"#")&amp;""" TOP="""&amp;R22&amp;""" WIDTH="""&amp;TEXT(O22*92+120,"#")&amp;""" HEIGHT="""&amp;T22&amp;""" TABINDEX="""&amp;TEXT(COUNTA(I$2:I22),"#")&amp;""" OUTFORECOLOR=""#00000000"" OUTBR=""AFTER""&gt;&lt;LISTBOXOPTION TITLE="""&amp;LEFT(L22,SEARCH("｜",L22)-1)&amp;""" SELECTED=""True"" VALUE="""&amp;LEFT(L22,SEARCH("｜",L22)-1)&amp;"""&gt;"&amp;IFERROR("&lt;LISTBOXOPTION TITLE="""&amp;
MID(L22,SEARCH("★",SUBSTITUTE(L22,"｜","★",1))+1,SEARCH("★",SUBSTITUTE(L22,"｜","★",2))-SEARCH("★",SUBSTITUTE(L22,"｜","★",1))-1)&amp;""" VALUE="""&amp;MID(L22,SEARCH("★",SUBSTITUTE(L22,"｜","★",1))+1,SEARCH("★",SUBSTITUTE(L22,"｜","★",2))-SEARCH("★",SUBSTITUTE(L22,"｜","★",1))-1)&amp;"""&gt;","")&amp;
IFERROR("&lt;LISTBOXOPTION TITLE="""&amp;MID(L22,
SEARCH("★",SUBSTITUTE(L22,"｜","★",2))+1,SEARCH("★",SUBSTITUTE(L22,"｜","★",3))-SEARCH("★",SUBSTITUTE(L22,"｜","★",2))-1)&amp;""" VALUE="""&amp;MID(L22,SEARCH("★",SUBSTITUTE(L22,"｜","★",2))+1,SEARCH("★",SUBSTITUTE(L22,"｜","★",3))-SEARCH("★",SUBSTITUTE(L22,"｜","★",2))-1)&amp;"""&gt;","")&amp;IFERROR("&lt;LISTBOXOPTION TITLE="""&amp;MID(L22,SEARCH("★",SUBSTITUTE(L22,"｜","★",3))+1,SEARCH("★",SUBSTITUTE(L22,"｜","★",4))-SEARCH("★",SUBSTITUTE(L22,"｜","★",3))-1)&amp;""" VALUE="""&amp;MID(L22,SEARCH("★",SUBSTITUTE(L22,"｜","★",3))+1,SEARCH("★",SUBSTITUTE(L22,"｜","★",4))-SEARCH("★",SUBSTITUTE(L22,"｜","★",3))-1)&amp;"""&gt;","")&amp;IFERROR("&lt;LISTBOXOPTION TITLE="""&amp;MID(L22,SEARCH("★",SUBSTITUTE(L22,"｜","★",4))+1,SEARCH("★",SUBSTITUTE(L22,"｜","★",5))-SEARCH("★",SUBSTITUTE(L22,"｜","★",4))-1)&amp;""" VALUE="""&amp;MID(L22,SEARCH("★",SUBSTITUTE(L22,"｜","★",4))+1,SEARCH("★",SUBSTITUTE(L22,"｜","★",5))-SEARCH("★",SUBSTITUTE(L22,"｜","★",4))-1
)&amp;"""&gt;","")&amp;
IFERROR("&lt;LISTBOXOPTION TITLE="""&amp;MID(L22,SEARCH("★",SUBSTITUTE(L22,"｜","★",5))+1,SEARCH("★",SUBSTITUTE(L22,"｜","★",6))-SEARCH("★",SUBSTITUTE(L22,"｜","★",5))-1)&amp;""" VALUE="""&amp;MID(L22,SEARCH("★",SUBSTITUTE(L22,"｜","★",5))+1,SEARCH("★",SUBSTITUTE(L22,"｜","★",6))-SEARCH("★",SUBSTITUTE(L22,"｜","★",5))-1
)&amp;"""&gt;","")&amp;IFERROR("&lt;LISTBOXOPTION TITLE="""&amp;MID(L22,SEARCH("★",SUBSTITUTE(L22,"｜","★",6))+1,SEARCH("★",SUBSTITUTE(L22,"｜","★",7))-SEARCH("★",SUBSTITUTE(L22,"｜","★",6))-1)&amp;""" VALUE="""&amp;MID(L22,SEARCH("★",SUBSTITUTE(L22,"｜","★",6))+1,SEARCH("★",SUBSTITUTE(L22,"｜","★",7))-SEARCH("★",SUBSTITUTE(L22,"｜","★",6))-1
)&amp;"""&gt;","")&amp;IFERROR("&lt;LISTBOXOPTION TITLE="""&amp;MID(L22,SEARCH("★",SUBSTITUTE(L22,"｜","★",7))+1,SEARCH("★",SUBSTITUTE(L22,"｜","★",8))-SEARCH("★",SUBSTITUTE(L22,"｜","★",7))-1)&amp;""" VALUE="""&amp;MID(L22,SEARCH("★",SUBSTITUTE(L22,"｜","★",7))+1,SEARCH("★",SUBSTITUTE(L22,"｜","★",8))-SEARCH("★",SUBSTITUTE(L22,"｜","★",7))-1
)&amp;"""&gt;","")&amp;IFERROR("&lt;LISTBOXOPTION TITLE="""&amp;MID(L22,SEARCH("★",SUBSTITUTE(L22,"｜","★",8))+1,SEARCH("★",SUBSTITUTE(L22,"｜","★",9))-SEARCH("★",SUBSTITUTE(L22,"｜","★",8))-1)&amp;""" VALUE="""&amp;MID(L22,SEARCH("★",SUBSTITUTE(L22,"｜","★",8))+1,SEARCH("★",SUBSTITUTE(L22,"｜","★",9))-SEARCH("★",SUBSTITUTE(L22,"｜","★",8))-1
)&amp;"""&gt;","")&amp;IFERROR("&lt;LISTBOXOPTION TITLE="""&amp;MID(L22,SEARCH("★",SUBSTITUTE(L22,"｜","★",9))+1,SEARCH("★",SUBSTITUTE(L22,"｜","★",10))-SEARCH("★",SUBSTITUTE(L22,"｜","★",9))-1)&amp;""" VALUE="""&amp;MID(L22,SEARCH("★",SUBSTITUTE(L22,"｜","★",9))+1,SEARCH("★",SUBSTITUTE(L22,"｜","★",10))-SEARCH("★",SUBSTITUTE(L22,"｜","★",9))-1
)&amp;"""&gt;","")&amp;IFERROR("&lt;LISTBOXOPTION TITLE="""&amp;MID(L22,SEARCH("★",SUBSTITUTE(L22,"｜","★",10))+1,SEARCH("★",SUBSTITUTE(L22,"｜","★",11))-SEARCH("★",SUBSTITUTE(L22,"｜","★",10))-1)&amp;""" VALUE="""&amp;MID(L22,SEARCH("★",SUBSTITUTE(L22,"｜","★",10))+1,SEARCH("★",SUBSTITUTE(L22,"｜","★",11))-SEARCH("★",SUBSTITUTE(L22,"｜","★",10))-1
)&amp;"""&gt;","")&amp;IFERROR("&lt;LISTBOXOPTION TITLE="""&amp;MID(L22,SEARCH("★",SUBSTITUTE(L22,"｜","★",11))+1,SEARCH("★",SUBSTITUTE(L22,"｜","★",12))-SEARCH("★",SUBSTITUTE(L22,"｜","★",11))-1)&amp;""" VALUE="""&amp;MID(L22,SEARCH("★",SUBSTITUTE(L22,"｜","★",11))+1,SEARCH("★",SUBSTITUTE(L22,"｜","★",12))-SEARCH("★",SUBSTITUTE(L22,"｜","★",11))-1
)&amp;"""&gt;","")&amp;IFERROR("&lt;LISTBOXOPTION TITLE="""&amp;MID(L22,SEARCH("★",SUBSTITUTE(L22,"｜","★",12))+1,SEARCH("★",SUBSTITUTE(L22,"｜","★",13))-SEARCH("★",SUBSTITUTE(L22,"｜","★",12))-1)&amp;""" VALUE="""&amp;MID(L22,SEARCH("★",SUBSTITUTE(L22,"｜","★",12))+1,SEARCH("★",SUBSTITUTE(L22,"｜","★",13))-SEARCH("★",SUBSTITUTE(L22,"｜","★",12))-1
)&amp;"""&gt;","")&amp;IFERROR("&lt;LISTBOXOPTION TITLE="""&amp;MID(L22,SEARCH("★",SUBSTITUTE(L22,"｜","★",13))+1,SEARCH("★",SUBSTITUTE(L22,"｜","★",14))-SEARCH("★",SUBSTITUTE(L22,"｜","★",13))-1)&amp;""" VALUE="""&amp;MID(L22,SEARCH("★",SUBSTITUTE(L22,"｜","★",13))+1,SEARCH("★",SUBSTITUTE(L22,"｜","★",14))-SEARCH("★",SUBSTITUTE(L22,"｜","★",13))-1
)&amp;"""&gt;","")&amp;IFERROR("&lt;LISTBOXOPTION TITLE="""&amp;MID(L22,SEARCH("★",SUBSTITUTE(L22,"｜","★",14))+1,SEARCH("★",SUBSTITUTE(L22,"｜","★",15))-SEARCH("★",SUBSTITUTE(L22,"｜","★",14))-1)&amp;""" VALUE="""&amp;MID(L22,SEARCH("★",SUBSTITUTE(L22,"｜","★",14))+1,SEARCH("★",SUBSTITUTE(L22,"｜","★",15))-SEARCH("★",SUBSTITUTE(L22,"｜","★",14))-1
)&amp;"""&gt;","")&amp;IFERROR("&lt;LISTBOXOPTION TITLE="""&amp;MID(L22,SEARCH("★",SUBSTITUTE(L22,"｜","★",15))+1,SEARCH("★",SUBSTITUTE(L22,"｜","★",16))-SEARCH("★",SUBSTITUTE(L22,"｜","★",15))-1)&amp;""" VALUE="""&amp;MID(L22,SEARCH("★",SUBSTITUTE(L22,"｜","★",15))+1,SEARCH("★",SUBSTITUTE(L22,"｜","★",16))-SEARCH("★",SUBSTITUTE(L22,"｜","★",15))-1
)&amp;"""&gt;","")&amp;IFERROR("&lt;LISTBOXOPTION TITLE="""&amp;MID(L22,SEARCH("★",SUBSTITUTE(L22,"｜","★",16))+1,SEARCH("★",SUBSTITUTE(L22,"｜","★",17))-SEARCH("★",SUBSTITUTE(L22,"｜","★",16))-1)&amp;""" VALUE="""&amp;MID(L22,SEARCH("★",SUBSTITUTE(L22,"｜","★",16))+1,SEARCH("★",SUBSTITUTE(L22,"｜","★",16))-SEARCH("★",SUBSTITUTE(L22,"｜","★",16))-1
)&amp;"""&gt;","")&amp;"&lt;/LISTBOX&gt;"&amp;IF(G22&lt;&gt;"","&lt;LABEL NAME=""LA-LB"&amp;RIGHT("0"&amp;TEXT(COUNTIF(I$2:I22,"複数選択")+COUNTIF(I$2:I22,"択一"),"#"),2)&amp;""" TITLE="""&amp;G22&amp;""" FORECOLOR=""#00000000"" BACKCOLOR=""#00C0C0C0"" FONTNAME=""ＭＳ ゴシック"" FONTSIZE=""9"" OUTPUT=""0"" LEFT="""&amp;TEXT(Q22+100+LENB(D22)*90+O22*110+100,"#")&amp;""" TOP="""&amp;R22+20&amp;""" WIDTH="""&amp;TEXT(LEN(G22)*400,"#")&amp;""" HEIGHT="""&amp;T22&amp;""" &gt;",""),AA22)</f>
        <v>&lt;LABEL NAME="L-LB07" TITLE="病名分類1" FORECOLOR="#00000000" BACKCOLOR="#00C0C0C0" FONTNAME="ＭＳ ゴシック" FONTSIZE="9" OUTPUT="0" LEFT="7480" TOP="310"WIDTH="810" HEIGHT="990" &gt;&lt;LISTBOX NAME="LB07" ELEMENT="病名分類1" FORECOLOR="#00080000" BACKCOLOR="#00FFFFFF" FONTNAME="ＭＳ ゴシック" FONTSIZE="9" IMEMODE="02" BEFORESTRING="病名分類1 " AFTERSTRING="" MULTIPLE="FALSE" MINVALUE="" SKIP="True" OUTPUT="2"  LEFT="8390" TOP="290" WIDTH="1040" HEIGHT="990" TABINDEX="19" OUTFORECOLOR="#00000000" OUTBR="AFTER"&gt;&lt;LISTBOXOPTION TITLE="糖尿病" SELECTED="True" VALUE="糖尿病"&gt;&lt;LISTBOXOPTION TITLE="高血圧" VALUE="高血圧"&gt;&lt;LISTBOXOPTION TITLE="甲状腺" VALUE="甲状腺"&gt;&lt;LISTBOXOPTION TITLE="腎臓の病気" VALUE="腎臓の病気"&gt;&lt;LISTBOXOPTION TITLE="以下略" VALUE="以下略"&gt;&lt;/LISTBOX&gt;</v>
      </c>
      <c r="AA22" s="12" t="str">
        <f>IF(I22="文字表示","&lt;LABEL NAME=""LL"&amp;RIGHT("0"&amp;TEXT(COUNTIF(I$2:I22,"文字表示"),"#"),2)&amp;""" TITLE="""&amp;F22&amp;""" FORECOLOR=""#00000000"" BACKCOLOR=""#00C0C0C0"" FONTNAME=""ＭＳ ゴシック"" FONTSIZE=""9"" OUTPUT=""0"" LEFT="""&amp;Q22&amp;""" TOP="""&amp;R22+20&amp;"""WIDTH="""&amp;TEXT(LENB(F22)*92,"#")&amp;""" HEIGHT="""&amp;T22&amp;""" &gt;","エラー")</f>
        <v>エラー</v>
      </c>
    </row>
    <row r="23" spans="1:27" ht="15.75" customHeight="1" x14ac:dyDescent="0.15">
      <c r="A23" s="25"/>
      <c r="B23" s="25"/>
      <c r="C23" s="25"/>
      <c r="D23" s="16" t="s">
        <v>88</v>
      </c>
      <c r="E23" s="16" t="s">
        <v>88</v>
      </c>
      <c r="F23" s="25"/>
      <c r="G23" s="25"/>
      <c r="H23" s="22"/>
      <c r="I23" s="23" t="s">
        <v>50</v>
      </c>
      <c r="J23" s="23" t="s">
        <v>56</v>
      </c>
      <c r="K23" s="24" t="s">
        <v>57</v>
      </c>
      <c r="L23" s="16"/>
      <c r="M23" s="25"/>
      <c r="N23" s="25"/>
      <c r="O23" s="25">
        <v>24</v>
      </c>
      <c r="P23" s="9" t="str">
        <f ca="1">IF(C23&lt;&gt;"",IF(COUNTA(C$2:C23)=1,"&lt;GROUP ELEMENT=""GP"&amp;RIGHT("0"&amp;COUNTA(C$2:C23),2)&amp;""" NAME=""GP"&amp;RIGHT("0"&amp;COUNTA(C$2:C23),2)&amp;""" TITLE="""&amp;C23&amp;""" FORECOLOR=""#00000000"" BACKCOLOR=""#00C0C0C0"" FONTSIZE=""9"" OUTPUT=""0"" LEFT="""&amp;Q23&amp;""" TOP="""&amp;R23&amp;""" WIDTH="""&amp;S23&amp;""" HEIGHT="""&amp;T23&amp;""" OUTFORECOLOR=""#00000000""&gt;",IF(C23="終了","&lt;/GROUP&gt;&lt;COMMANDBUTTON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ELEMENT=""GP"&amp;RIGHT("0"&amp;TEXT(COUNTA(C$2:C23),"#"),2)&amp;""" NAME=""GP"&amp;RIGHT("0"&amp;COUNTA(C$2:C23),2)&amp;""" TITLE="""&amp;C23&amp;""" FORECOLOR=""#00000000"" BACKCOLOR=""#00C0C0C0"" FONTSIZE=""9"" OUTPUT=""0"" LEFT="""&amp;Q23&amp;""" TOP="""&amp;R23&amp;""" WIDTH="""&amp;S23&amp;""" HEIGHT="""&amp;T23&amp;""" OUTFORECOLOR=""#00000000""&gt;")),Y23)</f>
        <v>&lt;LABEL NAME="L-TB12" TITLE="病名1" FORECOLOR="#00000000" BACKCOLOR="#00C0C0C0" FONTNAME="ＭＳ ゴシック" FONTSIZE="9" OUTPUT="0" LEFT="10278" TOP="310"WIDTH="500" HEIGHT="280" &gt;&lt;TEXTBOX NAME="TB12" ELEMENT="病名1" FORECOLOR="#00080000" BACKCOLOR="#00FFFFFF" FONTNAME="ＭＳ ゴシック" FONTSIZE="9"DECIMALPLACES="0" IMEMODE="04" BEFORESTRING="病名1 " AFTERSTRING="" MAXVALUE="" MINVALUE="" SKIP="True" OUTPUT="2"  LEFT="10878" TOP="290" WIDTH="2428" HEIGHT="280" TABINDEX="20" OUTFORECOLOR="#00000000" OUTBR="AFTER"&gt;</v>
      </c>
      <c r="Q23" s="14">
        <f t="shared" si="9"/>
        <v>10278</v>
      </c>
      <c r="R23" s="14">
        <f t="shared" ca="1" si="10"/>
        <v>290</v>
      </c>
      <c r="S23" s="14">
        <f t="shared" si="11"/>
        <v>3468</v>
      </c>
      <c r="T23" s="14">
        <f ca="1">IF(C23&lt;&gt;"",SUM(INDIRECT("V"&amp;ROW()):INDIRECT("V"&amp;X24))+400,MAX(190*(IFERROR(SEARCH("★",SUBSTITUTE(L23,"｜","★",1))&gt;0,0)+IFERROR(SEARCH("★",SUBSTITUTE(L23,"｜","★",2))&gt;0,0)+IFERROR(SEARCH("★",SUBSTITUTE(L23,"｜","★",3))&gt;0,0)+IFERROR(SEARCH("★",SUBSTITUTE(L23,"｜","★",4))&gt;0,0)+IFERROR(SEARCH("★",SUBSTITUTE(L23,"｜","★",5))&gt;0,0)+IFERROR(SEARCH("★",SUBSTITUTE(L23,"｜","★",6))&gt;0,0)+IFERROR(SEARCH("★",SUBSTITUTE(L23,"｜","★",7))&gt;0,0)+IFERROR(SEARCH("★",SUBSTITUTE(L23,"｜","★",8))&gt;0,0)+IFERROR(SEARCH("★",SUBSTITUTE(L23,"｜","★",9))&gt;0,0)+IFERROR(SEARCH("★",SUBSTITUTE(L23,"｜","★",10))&gt;0,0)+IFERROR(SEARCH("★",SUBSTITUTE(L23,"｜","★",11))&gt;0,0)+IFERROR(SEARCH("★",SUBSTITUTE(L23,"｜","★",12))&gt;0,0)+IFERROR(SEARCH("★",SUBSTITUTE(L23,"｜","★",13))&gt;0,0)+IFERROR(SEARCH("★",SUBSTITUTE(L23,"｜","★",14))&gt;0,0)+IFERROR(SEARCH("★",SUBSTITUTE(L23,"｜","★",15))&gt;0,0))+40,280))</f>
        <v>280</v>
      </c>
      <c r="U23" s="14">
        <f t="shared" ca="1" si="14"/>
        <v>1180</v>
      </c>
      <c r="V23" s="14">
        <f t="shared" si="12"/>
        <v>0</v>
      </c>
      <c r="W23" s="14">
        <f t="shared" si="13"/>
        <v>17</v>
      </c>
      <c r="X23" s="14">
        <f t="shared" si="6"/>
        <v>30</v>
      </c>
      <c r="Y23" s="12" t="str">
        <f ca="1">IF(I23="普通入力","&lt;LABEL NAME=""L-TB"&amp;RIGHT("0"&amp;TEXT(COUNTIF(I$2:I23,"普通入力"),"#"),2)&amp;""" TITLE="""&amp;D23&amp;""" FORECOLOR=""#00000000"" BACKCOLOR=""#00C0C0C0"" FONTNAME=""ＭＳ ゴシック"" FONTSIZE=""9"" OUTPUT=""0"" LEFT="""&amp;Q23&amp;""" TOP="""&amp;R23+20&amp;"""WIDTH="""&amp;TEXT(LENB(D23)*100,"#")&amp;""" HEIGHT="""&amp;T23&amp;""" &gt;&lt;TEXTBOX NAME=""TB"&amp;RIGHT("0"&amp;TEXT(COUNTIF(I$2:I23,"普通入力"),"#"),2)&amp;""" ELEMENT="""&amp;D23&amp;""" FORECOLOR=""#00080000"" BACKCOLOR=""#00FFFFFF"" FONTNAME=""ＭＳ ゴシック"" FONTSIZE=""9"""&amp;IF(J23="文字列",""," DATATYPE=""NUMERIC""")&amp;"DECIMALPLACES="""&amp;IF(LEFT(J23,2)="小数",RIGHT(J23,1),0)&amp;""" IMEMODE="""&amp;IF(K23="全角","04","02")&amp;""" BEFORESTRING="""&amp;E23&amp;" "" AFTERSTRING="""&amp;G23&amp;""" MAXVALUE="""&amp;M23&amp;""" MINVALUE="""&amp;N23&amp;""" SKIP="""&amp;IF(H23="必須","False","True")&amp;""" OUTPUT=""2""  LEFT="""&amp;TEXT(Q23+100+LENB(D23)*100,"#")&amp;""" TOP="""&amp;R23&amp;""" WIDTH="""&amp;TEXT(220+O23*92,"#")&amp;""" HEIGHT="""&amp;T23&amp;""" TABINDEX="""&amp;TEXT(COUNTA(I$2:I23),"#")&amp;""" OUTFORECOLOR=""#00000000"" OUTBR=""AFTER""&gt;"&amp;IF(G23&lt;&gt;"","&lt;LABEL NAME=""LA-TB"&amp;RIGHT("0"&amp;TEXT(COUNTIF(I$2:I23,"普通入力"),"#"),2)&amp;""" TITLE="""&amp;G23&amp;""" FORECOLOR=""#00000000"" BACKCOLOR=""#00C0C0C0"" FONTNAME=""ＭＳ ゴシック"" FONTSIZE=""9"" OUTPUT=""0"" LEFT="""&amp;TEXT(Q23+100+LENB(D23)*100+O23*92+320,"#")&amp;""" TOP="""&amp;R23+20&amp;""" WIDTH="""&amp;TEXT(LENB(G23)*100,"#")&amp;""" HEIGHT="""&amp;T23&amp;""" &gt;",""),Z23)</f>
        <v>&lt;LABEL NAME="L-TB12" TITLE="病名1" FORECOLOR="#00000000" BACKCOLOR="#00C0C0C0" FONTNAME="ＭＳ ゴシック" FONTSIZE="9" OUTPUT="0" LEFT="10278" TOP="310"WIDTH="500" HEIGHT="280" &gt;&lt;TEXTBOX NAME="TB12" ELEMENT="病名1" FORECOLOR="#00080000" BACKCOLOR="#00FFFFFF" FONTNAME="ＭＳ ゴシック" FONTSIZE="9"DECIMALPLACES="0" IMEMODE="04" BEFORESTRING="病名1 " AFTERSTRING="" MAXVALUE="" MINVALUE="" SKIP="True" OUTPUT="2"  LEFT="10878" TOP="290" WIDTH="2428" HEIGHT="280" TABINDEX="20" OUTFORECOLOR="#00000000" OUTBR="AFTER"&gt;</v>
      </c>
      <c r="Z23" s="12" t="str">
        <f>IF(OR(I23="複数選択",I23="択一"),"&lt;LABEL NAME=""L-LB"&amp;RIGHT("0"&amp;TEXT(COUNTIF(I$2:I23,"複数選択")+COUNTIF(I$2:I23,"択一"),"#"),2)&amp;""" TITLE="""&amp;D23&amp;""" FORECOLOR=""#00000000"" BACKCOLOR=""#00C0C0C0"" FONTNAME=""ＭＳ ゴシック"" FONTSIZE=""9"" OUTPUT=""0"" LEFT="""&amp;Q23&amp;""" TOP="""&amp;R23+20&amp;"""WIDTH="""&amp;TEXT(LENB(D23)*90,"#")&amp;""" HEIGHT="""&amp;T23&amp;""" &gt;&lt;LISTBOX NAME=""LB"&amp;RIGHT("0"&amp;TEXT(COUNTIF(I$2:I23,"複数選択")+COUNTIF(I$2:I23,"択一"),"#"),2)&amp;""" ELEMENT="""&amp;D23&amp;""" FORECOLOR=""#00080000"" BACKCOLOR=""#00FFFFFF"" FONTNAME=""ＭＳ ゴシック"" FONTSIZE=""9"""&amp;IF(J23="文字列",""," DATATYPE=""NUMERIC""")&amp;" IMEMODE="""&amp;IF(K23="全角","04","02")&amp;""" BEFORESTRING="""&amp;E23&amp;" "" AFTERSTRING="""&amp;G23&amp;""" MULTIPLE="""&amp;IF(I23="複数選択","True")&amp;""" MINVALUE="""&amp;N23&amp;""" SKIP="""&amp;IF(H23="必須","False","True")&amp;""" OUTPUT=""2""  LEFT="""&amp;TEXT(Q23+100+LENB(D23)*90,"#")&amp;""" TOP="""&amp;R23&amp;""" WIDTH="""&amp;TEXT(O23*92+120,"#")&amp;""" HEIGHT="""&amp;T23&amp;""" TABINDEX="""&amp;TEXT(COUNTA(I$2:I23),"#")&amp;""" OUTFORECOLOR=""#00000000"" OUTBR=""AFTER""&gt;&lt;LISTBOXOPTION TITLE="""&amp;LEFT(L23,SEARCH("｜",L23)-1)&amp;""" SELECTED=""True"" VALUE="""&amp;LEFT(L23,SEARCH("｜",L23)-1)&amp;"""&gt;"&amp;IFERROR("&lt;LISTBOXOPTION TITLE="""&amp;
MID(L23,SEARCH("★",SUBSTITUTE(L23,"｜","★",1))+1,SEARCH("★",SUBSTITUTE(L23,"｜","★",2))-SEARCH("★",SUBSTITUTE(L23,"｜","★",1))-1)&amp;""" VALUE="""&amp;MID(L23,SEARCH("★",SUBSTITUTE(L23,"｜","★",1))+1,SEARCH("★",SUBSTITUTE(L23,"｜","★",2))-SEARCH("★",SUBSTITUTE(L23,"｜","★",1))-1)&amp;"""&gt;","")&amp;
IFERROR("&lt;LISTBOXOPTION TITLE="""&amp;MID(L23,
SEARCH("★",SUBSTITUTE(L23,"｜","★",2))+1,SEARCH("★",SUBSTITUTE(L23,"｜","★",3))-SEARCH("★",SUBSTITUTE(L23,"｜","★",2))-1)&amp;""" VALUE="""&amp;MID(L23,SEARCH("★",SUBSTITUTE(L23,"｜","★",2))+1,SEARCH("★",SUBSTITUTE(L23,"｜","★",3))-SEARCH("★",SUBSTITUTE(L23,"｜","★",2))-1)&amp;"""&gt;","")&amp;IFERROR("&lt;LISTBOXOPTION TITLE="""&amp;MID(L23,SEARCH("★",SUBSTITUTE(L23,"｜","★",3))+1,SEARCH("★",SUBSTITUTE(L23,"｜","★",4))-SEARCH("★",SUBSTITUTE(L23,"｜","★",3))-1)&amp;""" VALUE="""&amp;MID(L23,SEARCH("★",SUBSTITUTE(L23,"｜","★",3))+1,SEARCH("★",SUBSTITUTE(L23,"｜","★",4))-SEARCH("★",SUBSTITUTE(L23,"｜","★",3))-1)&amp;"""&gt;","")&amp;IFERROR("&lt;LISTBOXOPTION TITLE="""&amp;MID(L23,SEARCH("★",SUBSTITUTE(L23,"｜","★",4))+1,SEARCH("★",SUBSTITUTE(L23,"｜","★",5))-SEARCH("★",SUBSTITUTE(L23,"｜","★",4))-1)&amp;""" VALUE="""&amp;MID(L23,SEARCH("★",SUBSTITUTE(L23,"｜","★",4))+1,SEARCH("★",SUBSTITUTE(L23,"｜","★",5))-SEARCH("★",SUBSTITUTE(L23,"｜","★",4))-1
)&amp;"""&gt;","")&amp;
IFERROR("&lt;LISTBOXOPTION TITLE="""&amp;MID(L23,SEARCH("★",SUBSTITUTE(L23,"｜","★",5))+1,SEARCH("★",SUBSTITUTE(L23,"｜","★",6))-SEARCH("★",SUBSTITUTE(L23,"｜","★",5))-1)&amp;""" VALUE="""&amp;MID(L23,SEARCH("★",SUBSTITUTE(L23,"｜","★",5))+1,SEARCH("★",SUBSTITUTE(L23,"｜","★",6))-SEARCH("★",SUBSTITUTE(L23,"｜","★",5))-1
)&amp;"""&gt;","")&amp;IFERROR("&lt;LISTBOXOPTION TITLE="""&amp;MID(L23,SEARCH("★",SUBSTITUTE(L23,"｜","★",6))+1,SEARCH("★",SUBSTITUTE(L23,"｜","★",7))-SEARCH("★",SUBSTITUTE(L23,"｜","★",6))-1)&amp;""" VALUE="""&amp;MID(L23,SEARCH("★",SUBSTITUTE(L23,"｜","★",6))+1,SEARCH("★",SUBSTITUTE(L23,"｜","★",7))-SEARCH("★",SUBSTITUTE(L23,"｜","★",6))-1
)&amp;"""&gt;","")&amp;IFERROR("&lt;LISTBOXOPTION TITLE="""&amp;MID(L23,SEARCH("★",SUBSTITUTE(L23,"｜","★",7))+1,SEARCH("★",SUBSTITUTE(L23,"｜","★",8))-SEARCH("★",SUBSTITUTE(L23,"｜","★",7))-1)&amp;""" VALUE="""&amp;MID(L23,SEARCH("★",SUBSTITUTE(L23,"｜","★",7))+1,SEARCH("★",SUBSTITUTE(L23,"｜","★",8))-SEARCH("★",SUBSTITUTE(L23,"｜","★",7))-1
)&amp;"""&gt;","")&amp;IFERROR("&lt;LISTBOXOPTION TITLE="""&amp;MID(L23,SEARCH("★",SUBSTITUTE(L23,"｜","★",8))+1,SEARCH("★",SUBSTITUTE(L23,"｜","★",9))-SEARCH("★",SUBSTITUTE(L23,"｜","★",8))-1)&amp;""" VALUE="""&amp;MID(L23,SEARCH("★",SUBSTITUTE(L23,"｜","★",8))+1,SEARCH("★",SUBSTITUTE(L23,"｜","★",9))-SEARCH("★",SUBSTITUTE(L23,"｜","★",8))-1
)&amp;"""&gt;","")&amp;IFERROR("&lt;LISTBOXOPTION TITLE="""&amp;MID(L23,SEARCH("★",SUBSTITUTE(L23,"｜","★",9))+1,SEARCH("★",SUBSTITUTE(L23,"｜","★",10))-SEARCH("★",SUBSTITUTE(L23,"｜","★",9))-1)&amp;""" VALUE="""&amp;MID(L23,SEARCH("★",SUBSTITUTE(L23,"｜","★",9))+1,SEARCH("★",SUBSTITUTE(L23,"｜","★",10))-SEARCH("★",SUBSTITUTE(L23,"｜","★",9))-1
)&amp;"""&gt;","")&amp;IFERROR("&lt;LISTBOXOPTION TITLE="""&amp;MID(L23,SEARCH("★",SUBSTITUTE(L23,"｜","★",10))+1,SEARCH("★",SUBSTITUTE(L23,"｜","★",11))-SEARCH("★",SUBSTITUTE(L23,"｜","★",10))-1)&amp;""" VALUE="""&amp;MID(L23,SEARCH("★",SUBSTITUTE(L23,"｜","★",10))+1,SEARCH("★",SUBSTITUTE(L23,"｜","★",11))-SEARCH("★",SUBSTITUTE(L23,"｜","★",10))-1
)&amp;"""&gt;","")&amp;IFERROR("&lt;LISTBOXOPTION TITLE="""&amp;MID(L23,SEARCH("★",SUBSTITUTE(L23,"｜","★",11))+1,SEARCH("★",SUBSTITUTE(L23,"｜","★",12))-SEARCH("★",SUBSTITUTE(L23,"｜","★",11))-1)&amp;""" VALUE="""&amp;MID(L23,SEARCH("★",SUBSTITUTE(L23,"｜","★",11))+1,SEARCH("★",SUBSTITUTE(L23,"｜","★",12))-SEARCH("★",SUBSTITUTE(L23,"｜","★",11))-1
)&amp;"""&gt;","")&amp;IFERROR("&lt;LISTBOXOPTION TITLE="""&amp;MID(L23,SEARCH("★",SUBSTITUTE(L23,"｜","★",12))+1,SEARCH("★",SUBSTITUTE(L23,"｜","★",13))-SEARCH("★",SUBSTITUTE(L23,"｜","★",12))-1)&amp;""" VALUE="""&amp;MID(L23,SEARCH("★",SUBSTITUTE(L23,"｜","★",12))+1,SEARCH("★",SUBSTITUTE(L23,"｜","★",13))-SEARCH("★",SUBSTITUTE(L23,"｜","★",12))-1
)&amp;"""&gt;","")&amp;IFERROR("&lt;LISTBOXOPTION TITLE="""&amp;MID(L23,SEARCH("★",SUBSTITUTE(L23,"｜","★",13))+1,SEARCH("★",SUBSTITUTE(L23,"｜","★",14))-SEARCH("★",SUBSTITUTE(L23,"｜","★",13))-1)&amp;""" VALUE="""&amp;MID(L23,SEARCH("★",SUBSTITUTE(L23,"｜","★",13))+1,SEARCH("★",SUBSTITUTE(L23,"｜","★",14))-SEARCH("★",SUBSTITUTE(L23,"｜","★",13))-1
)&amp;"""&gt;","")&amp;IFERROR("&lt;LISTBOXOPTION TITLE="""&amp;MID(L23,SEARCH("★",SUBSTITUTE(L23,"｜","★",14))+1,SEARCH("★",SUBSTITUTE(L23,"｜","★",15))-SEARCH("★",SUBSTITUTE(L23,"｜","★",14))-1)&amp;""" VALUE="""&amp;MID(L23,SEARCH("★",SUBSTITUTE(L23,"｜","★",14))+1,SEARCH("★",SUBSTITUTE(L23,"｜","★",15))-SEARCH("★",SUBSTITUTE(L23,"｜","★",14))-1
)&amp;"""&gt;","")&amp;IFERROR("&lt;LISTBOXOPTION TITLE="""&amp;MID(L23,SEARCH("★",SUBSTITUTE(L23,"｜","★",15))+1,SEARCH("★",SUBSTITUTE(L23,"｜","★",16))-SEARCH("★",SUBSTITUTE(L23,"｜","★",15))-1)&amp;""" VALUE="""&amp;MID(L23,SEARCH("★",SUBSTITUTE(L23,"｜","★",15))+1,SEARCH("★",SUBSTITUTE(L23,"｜","★",16))-SEARCH("★",SUBSTITUTE(L23,"｜","★",15))-1
)&amp;"""&gt;","")&amp;IFERROR("&lt;LISTBOXOPTION TITLE="""&amp;MID(L23,SEARCH("★",SUBSTITUTE(L23,"｜","★",16))+1,SEARCH("★",SUBSTITUTE(L23,"｜","★",17))-SEARCH("★",SUBSTITUTE(L23,"｜","★",16))-1)&amp;""" VALUE="""&amp;MID(L23,SEARCH("★",SUBSTITUTE(L23,"｜","★",16))+1,SEARCH("★",SUBSTITUTE(L23,"｜","★",16))-SEARCH("★",SUBSTITUTE(L23,"｜","★",16))-1
)&amp;"""&gt;","")&amp;"&lt;/LISTBOX&gt;"&amp;IF(G23&lt;&gt;"","&lt;LABEL NAME=""LA-LB"&amp;RIGHT("0"&amp;TEXT(COUNTIF(I$2:I23,"複数選択")+COUNTIF(I$2:I23,"択一"),"#"),2)&amp;""" TITLE="""&amp;G23&amp;""" FORECOLOR=""#00000000"" BACKCOLOR=""#00C0C0C0"" FONTNAME=""ＭＳ ゴシック"" FONTSIZE=""9"" OUTPUT=""0"" LEFT="""&amp;TEXT(Q23+100+LENB(D23)*90+O23*110+100,"#")&amp;""" TOP="""&amp;R23+20&amp;""" WIDTH="""&amp;TEXT(LEN(G23)*400,"#")&amp;""" HEIGHT="""&amp;T23&amp;""" &gt;",""),AA23)</f>
        <v>エラー</v>
      </c>
      <c r="AA23" s="12" t="str">
        <f>IF(I23="文字表示","&lt;LABEL NAME=""LL"&amp;RIGHT("0"&amp;TEXT(COUNTIF(I$2:I23,"文字表示"),"#"),2)&amp;""" TITLE="""&amp;F23&amp;""" FORECOLOR=""#00000000"" BACKCOLOR=""#00C0C0C0"" FONTNAME=""ＭＳ ゴシック"" FONTSIZE=""9"" OUTPUT=""0"" LEFT="""&amp;Q23&amp;""" TOP="""&amp;R23+20&amp;"""WIDTH="""&amp;TEXT(LENB(F23)*92,"#")&amp;""" HEIGHT="""&amp;T23&amp;""" &gt;","エラー")</f>
        <v>エラー</v>
      </c>
    </row>
    <row r="24" spans="1:27" ht="15.75" customHeight="1" x14ac:dyDescent="0.15">
      <c r="A24" s="25"/>
      <c r="B24" s="25"/>
      <c r="C24" s="25"/>
      <c r="D24" s="16" t="s">
        <v>89</v>
      </c>
      <c r="E24" s="16" t="s">
        <v>89</v>
      </c>
      <c r="F24" s="25"/>
      <c r="G24" s="25"/>
      <c r="H24" s="22"/>
      <c r="I24" s="23" t="s">
        <v>59</v>
      </c>
      <c r="J24" s="23" t="s">
        <v>56</v>
      </c>
      <c r="K24" s="24"/>
      <c r="L24" s="16" t="s">
        <v>80</v>
      </c>
      <c r="M24" s="25"/>
      <c r="N24" s="25"/>
      <c r="O24" s="25">
        <v>6</v>
      </c>
      <c r="P24" s="9" t="str">
        <f ca="1">IF(C24&lt;&gt;"",IF(COUNTA(C$2:C24)=1,"&lt;GROUP ELEMENT=""GP"&amp;RIGHT("0"&amp;COUNTA(C$2:C24),2)&amp;""" NAME=""GP"&amp;RIGHT("0"&amp;COUNTA(C$2:C24),2)&amp;""" TITLE="""&amp;C24&amp;""" FORECOLOR=""#00000000"" BACKCOLOR=""#00C0C0C0"" FONTSIZE=""9"" OUTPUT=""0"" LEFT="""&amp;Q24&amp;""" TOP="""&amp;R24&amp;""" WIDTH="""&amp;S24&amp;""" HEIGHT="""&amp;T24&amp;""" OUTFORECOLOR=""#00000000""&gt;",IF(C24="終了","&lt;/GROUP&gt;&lt;COMMANDBUTTON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ELEMENT=""GP"&amp;RIGHT("0"&amp;TEXT(COUNTA(C$2:C24),"#"),2)&amp;""" NAME=""GP"&amp;RIGHT("0"&amp;COUNTA(C$2:C24),2)&amp;""" TITLE="""&amp;C24&amp;""" FORECOLOR=""#00000000"" BACKCOLOR=""#00C0C0C0"" FONTSIZE=""9"" OUTPUT=""0"" LEFT="""&amp;Q24&amp;""" TOP="""&amp;R24&amp;""" WIDTH="""&amp;S24&amp;""" HEIGHT="""&amp;T24&amp;""" OUTFORECOLOR=""#00000000""&gt;")),Y24)</f>
        <v>&lt;LABEL NAME="L-LB08" TITLE="続柄2" FORECOLOR="#00000000" BACKCOLOR="#00C0C0C0" FONTNAME="ＭＳ ゴシック" FONTSIZE="9" OUTPUT="0" LEFT="13996" TOP="310"WIDTH="450" HEIGHT="1180" &gt;&lt;LISTBOX NAME="LB08" ELEMENT="続柄2" FORECOLOR="#00080000" BACKCOLOR="#00FFFFFF" FONTNAME="ＭＳ ゴシック" FONTSIZE="9" IMEMODE="02" BEFORESTRING="続柄2 " AFTERSTRING="" MULTIPLE="FALSE" MINVALUE="" SKIP="True" OUTPUT="2"  LEFT="14546" TOP="290" WIDTH="672" HEIGHT="1180" TABINDEX="21" OUTFORECOLOR="#00000000" OUTBR="AFTER"&gt;&lt;LISTBOXOPTION TITLE="＿" SELECTED="True" VALUE="＿"&gt;&lt;LISTBOXOPTION TITLE="実父" VALUE="実父"&gt;&lt;LISTBOXOPTION TITLE="実母" VALUE="実母"&gt;&lt;LISTBOXOPTION TITLE="配偶者" VALUE="配偶者"&gt;&lt;LISTBOXOPTION TITLE="義父" VALUE="義父"&gt;&lt;LISTBOXOPTION TITLE="以下略" VALUE="以下略"&gt;&lt;/LISTBOX&gt;</v>
      </c>
      <c r="Q24" s="14">
        <f t="shared" si="9"/>
        <v>13996</v>
      </c>
      <c r="R24" s="14">
        <f t="shared" ca="1" si="10"/>
        <v>290</v>
      </c>
      <c r="S24" s="14">
        <f t="shared" si="11"/>
        <v>1812</v>
      </c>
      <c r="T24" s="14">
        <f ca="1">IF(C24&lt;&gt;"",SUM(INDIRECT("V"&amp;ROW()):INDIRECT("V"&amp;X25))+400,MAX(190*(IFERROR(SEARCH("★",SUBSTITUTE(L24,"｜","★",1))&gt;0,0)+IFERROR(SEARCH("★",SUBSTITUTE(L24,"｜","★",2))&gt;0,0)+IFERROR(SEARCH("★",SUBSTITUTE(L24,"｜","★",3))&gt;0,0)+IFERROR(SEARCH("★",SUBSTITUTE(L24,"｜","★",4))&gt;0,0)+IFERROR(SEARCH("★",SUBSTITUTE(L24,"｜","★",5))&gt;0,0)+IFERROR(SEARCH("★",SUBSTITUTE(L24,"｜","★",6))&gt;0,0)+IFERROR(SEARCH("★",SUBSTITUTE(L24,"｜","★",7))&gt;0,0)+IFERROR(SEARCH("★",SUBSTITUTE(L24,"｜","★",8))&gt;0,0)+IFERROR(SEARCH("★",SUBSTITUTE(L24,"｜","★",9))&gt;0,0)+IFERROR(SEARCH("★",SUBSTITUTE(L24,"｜","★",10))&gt;0,0)+IFERROR(SEARCH("★",SUBSTITUTE(L24,"｜","★",11))&gt;0,0)+IFERROR(SEARCH("★",SUBSTITUTE(L24,"｜","★",12))&gt;0,0)+IFERROR(SEARCH("★",SUBSTITUTE(L24,"｜","★",13))&gt;0,0)+IFERROR(SEARCH("★",SUBSTITUTE(L24,"｜","★",14))&gt;0,0)+IFERROR(SEARCH("★",SUBSTITUTE(L24,"｜","★",15))&gt;0,0))+40,280))</f>
        <v>1180</v>
      </c>
      <c r="U24" s="14">
        <f t="shared" ca="1" si="14"/>
        <v>1180</v>
      </c>
      <c r="V24" s="14">
        <f t="shared" ca="1" si="12"/>
        <v>1180</v>
      </c>
      <c r="W24" s="14">
        <f t="shared" si="13"/>
        <v>17</v>
      </c>
      <c r="X24" s="14">
        <f t="shared" si="6"/>
        <v>30</v>
      </c>
      <c r="Y24" s="12" t="str">
        <f ca="1">IF(I24="普通入力","&lt;LABEL NAME=""L-TB"&amp;RIGHT("0"&amp;TEXT(COUNTIF(I$2:I24,"普通入力"),"#"),2)&amp;""" TITLE="""&amp;D24&amp;""" FORECOLOR=""#00000000"" BACKCOLOR=""#00C0C0C0"" FONTNAME=""ＭＳ ゴシック"" FONTSIZE=""9"" OUTPUT=""0"" LEFT="""&amp;Q24&amp;""" TOP="""&amp;R24+20&amp;"""WIDTH="""&amp;TEXT(LENB(D24)*100,"#")&amp;""" HEIGHT="""&amp;T24&amp;""" &gt;&lt;TEXTBOX NAME=""TB"&amp;RIGHT("0"&amp;TEXT(COUNTIF(I$2:I24,"普通入力"),"#"),2)&amp;""" ELEMENT="""&amp;D24&amp;""" FORECOLOR=""#00080000"" BACKCOLOR=""#00FFFFFF"" FONTNAME=""ＭＳ ゴシック"" FONTSIZE=""9"""&amp;IF(J24="文字列",""," DATATYPE=""NUMERIC""")&amp;"DECIMALPLACES="""&amp;IF(LEFT(J24,2)="小数",RIGHT(J24,1),0)&amp;""" IMEMODE="""&amp;IF(K24="全角","04","02")&amp;""" BEFORESTRING="""&amp;E24&amp;" "" AFTERSTRING="""&amp;G24&amp;""" MAXVALUE="""&amp;M24&amp;""" MINVALUE="""&amp;N24&amp;""" SKIP="""&amp;IF(H24="必須","False","True")&amp;""" OUTPUT=""2""  LEFT="""&amp;TEXT(Q24+100+LENB(D24)*100,"#")&amp;""" TOP="""&amp;R24&amp;""" WIDTH="""&amp;TEXT(220+O24*92,"#")&amp;""" HEIGHT="""&amp;T24&amp;""" TABINDEX="""&amp;TEXT(COUNTA(I$2:I24),"#")&amp;""" OUTFORECOLOR=""#00000000"" OUTBR=""AFTER""&gt;"&amp;IF(G24&lt;&gt;"","&lt;LABEL NAME=""LA-TB"&amp;RIGHT("0"&amp;TEXT(COUNTIF(I$2:I24,"普通入力"),"#"),2)&amp;""" TITLE="""&amp;G24&amp;""" FORECOLOR=""#00000000"" BACKCOLOR=""#00C0C0C0"" FONTNAME=""ＭＳ ゴシック"" FONTSIZE=""9"" OUTPUT=""0"" LEFT="""&amp;TEXT(Q24+100+LENB(D24)*100+O24*92+320,"#")&amp;""" TOP="""&amp;R24+20&amp;""" WIDTH="""&amp;TEXT(LENB(G24)*100,"#")&amp;""" HEIGHT="""&amp;T24&amp;""" &gt;",""),Z24)</f>
        <v>&lt;LABEL NAME="L-LB08" TITLE="続柄2" FORECOLOR="#00000000" BACKCOLOR="#00C0C0C0" FONTNAME="ＭＳ ゴシック" FONTSIZE="9" OUTPUT="0" LEFT="13996" TOP="310"WIDTH="450" HEIGHT="1180" &gt;&lt;LISTBOX NAME="LB08" ELEMENT="続柄2" FORECOLOR="#00080000" BACKCOLOR="#00FFFFFF" FONTNAME="ＭＳ ゴシック" FONTSIZE="9" IMEMODE="02" BEFORESTRING="続柄2 " AFTERSTRING="" MULTIPLE="FALSE" MINVALUE="" SKIP="True" OUTPUT="2"  LEFT="14546" TOP="290" WIDTH="672" HEIGHT="1180" TABINDEX="21" OUTFORECOLOR="#00000000" OUTBR="AFTER"&gt;&lt;LISTBOXOPTION TITLE="＿" SELECTED="True" VALUE="＿"&gt;&lt;LISTBOXOPTION TITLE="実父" VALUE="実父"&gt;&lt;LISTBOXOPTION TITLE="実母" VALUE="実母"&gt;&lt;LISTBOXOPTION TITLE="配偶者" VALUE="配偶者"&gt;&lt;LISTBOXOPTION TITLE="義父" VALUE="義父"&gt;&lt;LISTBOXOPTION TITLE="以下略" VALUE="以下略"&gt;&lt;/LISTBOX&gt;</v>
      </c>
      <c r="Z24" s="12" t="str">
        <f ca="1">IF(OR(I24="複数選択",I24="択一"),"&lt;LABEL NAME=""L-LB"&amp;RIGHT("0"&amp;TEXT(COUNTIF(I$2:I24,"複数選択")+COUNTIF(I$2:I24,"択一"),"#"),2)&amp;""" TITLE="""&amp;D24&amp;""" FORECOLOR=""#00000000"" BACKCOLOR=""#00C0C0C0"" FONTNAME=""ＭＳ ゴシック"" FONTSIZE=""9"" OUTPUT=""0"" LEFT="""&amp;Q24&amp;""" TOP="""&amp;R24+20&amp;"""WIDTH="""&amp;TEXT(LENB(D24)*90,"#")&amp;""" HEIGHT="""&amp;T24&amp;""" &gt;&lt;LISTBOX NAME=""LB"&amp;RIGHT("0"&amp;TEXT(COUNTIF(I$2:I24,"複数選択")+COUNTIF(I$2:I24,"択一"),"#"),2)&amp;""" ELEMENT="""&amp;D24&amp;""" FORECOLOR=""#00080000"" BACKCOLOR=""#00FFFFFF"" FONTNAME=""ＭＳ ゴシック"" FONTSIZE=""9"""&amp;IF(J24="文字列",""," DATATYPE=""NUMERIC""")&amp;" IMEMODE="""&amp;IF(K24="全角","04","02")&amp;""" BEFORESTRING="""&amp;E24&amp;" "" AFTERSTRING="""&amp;G24&amp;""" MULTIPLE="""&amp;IF(I24="複数選択","True")&amp;""" MINVALUE="""&amp;N24&amp;""" SKIP="""&amp;IF(H24="必須","False","True")&amp;""" OUTPUT=""2""  LEFT="""&amp;TEXT(Q24+100+LENB(D24)*90,"#")&amp;""" TOP="""&amp;R24&amp;""" WIDTH="""&amp;TEXT(O24*92+120,"#")&amp;""" HEIGHT="""&amp;T24&amp;""" TABINDEX="""&amp;TEXT(COUNTA(I$2:I24),"#")&amp;""" OUTFORECOLOR=""#00000000"" OUTBR=""AFTER""&gt;&lt;LISTBOXOPTION TITLE="""&amp;LEFT(L24,SEARCH("｜",L24)-1)&amp;""" SELECTED=""True"" VALUE="""&amp;LEFT(L24,SEARCH("｜",L24)-1)&amp;"""&gt;"&amp;IFERROR("&lt;LISTBOXOPTION TITLE="""&amp;
MID(L24,SEARCH("★",SUBSTITUTE(L24,"｜","★",1))+1,SEARCH("★",SUBSTITUTE(L24,"｜","★",2))-SEARCH("★",SUBSTITUTE(L24,"｜","★",1))-1)&amp;""" VALUE="""&amp;MID(L24,SEARCH("★",SUBSTITUTE(L24,"｜","★",1))+1,SEARCH("★",SUBSTITUTE(L24,"｜","★",2))-SEARCH("★",SUBSTITUTE(L24,"｜","★",1))-1)&amp;"""&gt;","")&amp;
IFERROR("&lt;LISTBOXOPTION TITLE="""&amp;MID(L24,
SEARCH("★",SUBSTITUTE(L24,"｜","★",2))+1,SEARCH("★",SUBSTITUTE(L24,"｜","★",3))-SEARCH("★",SUBSTITUTE(L24,"｜","★",2))-1)&amp;""" VALUE="""&amp;MID(L24,SEARCH("★",SUBSTITUTE(L24,"｜","★",2))+1,SEARCH("★",SUBSTITUTE(L24,"｜","★",3))-SEARCH("★",SUBSTITUTE(L24,"｜","★",2))-1)&amp;"""&gt;","")&amp;IFERROR("&lt;LISTBOXOPTION TITLE="""&amp;MID(L24,SEARCH("★",SUBSTITUTE(L24,"｜","★",3))+1,SEARCH("★",SUBSTITUTE(L24,"｜","★",4))-SEARCH("★",SUBSTITUTE(L24,"｜","★",3))-1)&amp;""" VALUE="""&amp;MID(L24,SEARCH("★",SUBSTITUTE(L24,"｜","★",3))+1,SEARCH("★",SUBSTITUTE(L24,"｜","★",4))-SEARCH("★",SUBSTITUTE(L24,"｜","★",3))-1)&amp;"""&gt;","")&amp;IFERROR("&lt;LISTBOXOPTION TITLE="""&amp;MID(L24,SEARCH("★",SUBSTITUTE(L24,"｜","★",4))+1,SEARCH("★",SUBSTITUTE(L24,"｜","★",5))-SEARCH("★",SUBSTITUTE(L24,"｜","★",4))-1)&amp;""" VALUE="""&amp;MID(L24,SEARCH("★",SUBSTITUTE(L24,"｜","★",4))+1,SEARCH("★",SUBSTITUTE(L24,"｜","★",5))-SEARCH("★",SUBSTITUTE(L24,"｜","★",4))-1
)&amp;"""&gt;","")&amp;
IFERROR("&lt;LISTBOXOPTION TITLE="""&amp;MID(L24,SEARCH("★",SUBSTITUTE(L24,"｜","★",5))+1,SEARCH("★",SUBSTITUTE(L24,"｜","★",6))-SEARCH("★",SUBSTITUTE(L24,"｜","★",5))-1)&amp;""" VALUE="""&amp;MID(L24,SEARCH("★",SUBSTITUTE(L24,"｜","★",5))+1,SEARCH("★",SUBSTITUTE(L24,"｜","★",6))-SEARCH("★",SUBSTITUTE(L24,"｜","★",5))-1
)&amp;"""&gt;","")&amp;IFERROR("&lt;LISTBOXOPTION TITLE="""&amp;MID(L24,SEARCH("★",SUBSTITUTE(L24,"｜","★",6))+1,SEARCH("★",SUBSTITUTE(L24,"｜","★",7))-SEARCH("★",SUBSTITUTE(L24,"｜","★",6))-1)&amp;""" VALUE="""&amp;MID(L24,SEARCH("★",SUBSTITUTE(L24,"｜","★",6))+1,SEARCH("★",SUBSTITUTE(L24,"｜","★",7))-SEARCH("★",SUBSTITUTE(L24,"｜","★",6))-1
)&amp;"""&gt;","")&amp;IFERROR("&lt;LISTBOXOPTION TITLE="""&amp;MID(L24,SEARCH("★",SUBSTITUTE(L24,"｜","★",7))+1,SEARCH("★",SUBSTITUTE(L24,"｜","★",8))-SEARCH("★",SUBSTITUTE(L24,"｜","★",7))-1)&amp;""" VALUE="""&amp;MID(L24,SEARCH("★",SUBSTITUTE(L24,"｜","★",7))+1,SEARCH("★",SUBSTITUTE(L24,"｜","★",8))-SEARCH("★",SUBSTITUTE(L24,"｜","★",7))-1
)&amp;"""&gt;","")&amp;IFERROR("&lt;LISTBOXOPTION TITLE="""&amp;MID(L24,SEARCH("★",SUBSTITUTE(L24,"｜","★",8))+1,SEARCH("★",SUBSTITUTE(L24,"｜","★",9))-SEARCH("★",SUBSTITUTE(L24,"｜","★",8))-1)&amp;""" VALUE="""&amp;MID(L24,SEARCH("★",SUBSTITUTE(L24,"｜","★",8))+1,SEARCH("★",SUBSTITUTE(L24,"｜","★",9))-SEARCH("★",SUBSTITUTE(L24,"｜","★",8))-1
)&amp;"""&gt;","")&amp;IFERROR("&lt;LISTBOXOPTION TITLE="""&amp;MID(L24,SEARCH("★",SUBSTITUTE(L24,"｜","★",9))+1,SEARCH("★",SUBSTITUTE(L24,"｜","★",10))-SEARCH("★",SUBSTITUTE(L24,"｜","★",9))-1)&amp;""" VALUE="""&amp;MID(L24,SEARCH("★",SUBSTITUTE(L24,"｜","★",9))+1,SEARCH("★",SUBSTITUTE(L24,"｜","★",10))-SEARCH("★",SUBSTITUTE(L24,"｜","★",9))-1
)&amp;"""&gt;","")&amp;IFERROR("&lt;LISTBOXOPTION TITLE="""&amp;MID(L24,SEARCH("★",SUBSTITUTE(L24,"｜","★",10))+1,SEARCH("★",SUBSTITUTE(L24,"｜","★",11))-SEARCH("★",SUBSTITUTE(L24,"｜","★",10))-1)&amp;""" VALUE="""&amp;MID(L24,SEARCH("★",SUBSTITUTE(L24,"｜","★",10))+1,SEARCH("★",SUBSTITUTE(L24,"｜","★",11))-SEARCH("★",SUBSTITUTE(L24,"｜","★",10))-1
)&amp;"""&gt;","")&amp;IFERROR("&lt;LISTBOXOPTION TITLE="""&amp;MID(L24,SEARCH("★",SUBSTITUTE(L24,"｜","★",11))+1,SEARCH("★",SUBSTITUTE(L24,"｜","★",12))-SEARCH("★",SUBSTITUTE(L24,"｜","★",11))-1)&amp;""" VALUE="""&amp;MID(L24,SEARCH("★",SUBSTITUTE(L24,"｜","★",11))+1,SEARCH("★",SUBSTITUTE(L24,"｜","★",12))-SEARCH("★",SUBSTITUTE(L24,"｜","★",11))-1
)&amp;"""&gt;","")&amp;IFERROR("&lt;LISTBOXOPTION TITLE="""&amp;MID(L24,SEARCH("★",SUBSTITUTE(L24,"｜","★",12))+1,SEARCH("★",SUBSTITUTE(L24,"｜","★",13))-SEARCH("★",SUBSTITUTE(L24,"｜","★",12))-1)&amp;""" VALUE="""&amp;MID(L24,SEARCH("★",SUBSTITUTE(L24,"｜","★",12))+1,SEARCH("★",SUBSTITUTE(L24,"｜","★",13))-SEARCH("★",SUBSTITUTE(L24,"｜","★",12))-1
)&amp;"""&gt;","")&amp;IFERROR("&lt;LISTBOXOPTION TITLE="""&amp;MID(L24,SEARCH("★",SUBSTITUTE(L24,"｜","★",13))+1,SEARCH("★",SUBSTITUTE(L24,"｜","★",14))-SEARCH("★",SUBSTITUTE(L24,"｜","★",13))-1)&amp;""" VALUE="""&amp;MID(L24,SEARCH("★",SUBSTITUTE(L24,"｜","★",13))+1,SEARCH("★",SUBSTITUTE(L24,"｜","★",14))-SEARCH("★",SUBSTITUTE(L24,"｜","★",13))-1
)&amp;"""&gt;","")&amp;IFERROR("&lt;LISTBOXOPTION TITLE="""&amp;MID(L24,SEARCH("★",SUBSTITUTE(L24,"｜","★",14))+1,SEARCH("★",SUBSTITUTE(L24,"｜","★",15))-SEARCH("★",SUBSTITUTE(L24,"｜","★",14))-1)&amp;""" VALUE="""&amp;MID(L24,SEARCH("★",SUBSTITUTE(L24,"｜","★",14))+1,SEARCH("★",SUBSTITUTE(L24,"｜","★",15))-SEARCH("★",SUBSTITUTE(L24,"｜","★",14))-1
)&amp;"""&gt;","")&amp;IFERROR("&lt;LISTBOXOPTION TITLE="""&amp;MID(L24,SEARCH("★",SUBSTITUTE(L24,"｜","★",15))+1,SEARCH("★",SUBSTITUTE(L24,"｜","★",16))-SEARCH("★",SUBSTITUTE(L24,"｜","★",15))-1)&amp;""" VALUE="""&amp;MID(L24,SEARCH("★",SUBSTITUTE(L24,"｜","★",15))+1,SEARCH("★",SUBSTITUTE(L24,"｜","★",16))-SEARCH("★",SUBSTITUTE(L24,"｜","★",15))-1
)&amp;"""&gt;","")&amp;IFERROR("&lt;LISTBOXOPTION TITLE="""&amp;MID(L24,SEARCH("★",SUBSTITUTE(L24,"｜","★",16))+1,SEARCH("★",SUBSTITUTE(L24,"｜","★",17))-SEARCH("★",SUBSTITUTE(L24,"｜","★",16))-1)&amp;""" VALUE="""&amp;MID(L24,SEARCH("★",SUBSTITUTE(L24,"｜","★",16))+1,SEARCH("★",SUBSTITUTE(L24,"｜","★",16))-SEARCH("★",SUBSTITUTE(L24,"｜","★",16))-1
)&amp;"""&gt;","")&amp;"&lt;/LISTBOX&gt;"&amp;IF(G24&lt;&gt;"","&lt;LABEL NAME=""LA-LB"&amp;RIGHT("0"&amp;TEXT(COUNTIF(I$2:I24,"複数選択")+COUNTIF(I$2:I24,"択一"),"#"),2)&amp;""" TITLE="""&amp;G24&amp;""" FORECOLOR=""#00000000"" BACKCOLOR=""#00C0C0C0"" FONTNAME=""ＭＳ ゴシック"" FONTSIZE=""9"" OUTPUT=""0"" LEFT="""&amp;TEXT(Q24+100+LENB(D24)*90+O24*110+100,"#")&amp;""" TOP="""&amp;R24+20&amp;""" WIDTH="""&amp;TEXT(LEN(G24)*400,"#")&amp;""" HEIGHT="""&amp;T24&amp;""" &gt;",""),AA24)</f>
        <v>&lt;LABEL NAME="L-LB08" TITLE="続柄2" FORECOLOR="#00000000" BACKCOLOR="#00C0C0C0" FONTNAME="ＭＳ ゴシック" FONTSIZE="9" OUTPUT="0" LEFT="13996" TOP="310"WIDTH="450" HEIGHT="1180" &gt;&lt;LISTBOX NAME="LB08" ELEMENT="続柄2" FORECOLOR="#00080000" BACKCOLOR="#00FFFFFF" FONTNAME="ＭＳ ゴシック" FONTSIZE="9" IMEMODE="02" BEFORESTRING="続柄2 " AFTERSTRING="" MULTIPLE="FALSE" MINVALUE="" SKIP="True" OUTPUT="2"  LEFT="14546" TOP="290" WIDTH="672" HEIGHT="1180" TABINDEX="21" OUTFORECOLOR="#00000000" OUTBR="AFTER"&gt;&lt;LISTBOXOPTION TITLE="＿" SELECTED="True" VALUE="＿"&gt;&lt;LISTBOXOPTION TITLE="実父" VALUE="実父"&gt;&lt;LISTBOXOPTION TITLE="実母" VALUE="実母"&gt;&lt;LISTBOXOPTION TITLE="配偶者" VALUE="配偶者"&gt;&lt;LISTBOXOPTION TITLE="義父" VALUE="義父"&gt;&lt;LISTBOXOPTION TITLE="以下略" VALUE="以下略"&gt;&lt;/LISTBOX&gt;</v>
      </c>
      <c r="AA24" s="12" t="str">
        <f>IF(I24="文字表示","&lt;LABEL NAME=""LL"&amp;RIGHT("0"&amp;TEXT(COUNTIF(I$2:I24,"文字表示"),"#"),2)&amp;""" TITLE="""&amp;F24&amp;""" FORECOLOR=""#00000000"" BACKCOLOR=""#00C0C0C0"" FONTNAME=""ＭＳ ゴシック"" FONTSIZE=""9"" OUTPUT=""0"" LEFT="""&amp;Q24&amp;""" TOP="""&amp;R24+20&amp;"""WIDTH="""&amp;TEXT(LENB(F24)*92,"#")&amp;""" HEIGHT="""&amp;T24&amp;""" &gt;","エラー")</f>
        <v>エラー</v>
      </c>
    </row>
    <row r="25" spans="1:27" ht="15.75" customHeight="1" x14ac:dyDescent="0.15">
      <c r="A25" s="25"/>
      <c r="B25" s="25"/>
      <c r="C25" s="25"/>
      <c r="D25" s="16" t="s">
        <v>90</v>
      </c>
      <c r="E25" s="16" t="s">
        <v>90</v>
      </c>
      <c r="F25" s="25"/>
      <c r="G25" s="25"/>
      <c r="H25" s="22"/>
      <c r="I25" s="23" t="s">
        <v>59</v>
      </c>
      <c r="J25" s="23" t="s">
        <v>56</v>
      </c>
      <c r="K25" s="24"/>
      <c r="L25" s="16" t="s">
        <v>82</v>
      </c>
      <c r="M25" s="25"/>
      <c r="N25" s="25"/>
      <c r="O25" s="25">
        <v>2</v>
      </c>
      <c r="P25" s="9" t="str">
        <f ca="1">IF(C25&lt;&gt;"",IF(COUNTA(C$2:C25)=1,"&lt;GROUP ELEMENT=""GP"&amp;RIGHT("0"&amp;COUNTA(C$2:C25),2)&amp;""" NAME=""GP"&amp;RIGHT("0"&amp;COUNTA(C$2:C25),2)&amp;""" TITLE="""&amp;C25&amp;""" FORECOLOR=""#00000000"" BACKCOLOR=""#00C0C0C0"" FONTSIZE=""9"" OUTPUT=""0"" LEFT="""&amp;Q25&amp;""" TOP="""&amp;R25&amp;""" WIDTH="""&amp;S25&amp;""" HEIGHT="""&amp;T25&amp;""" OUTFORECOLOR=""#00000000""&gt;",IF(C25="終了","&lt;/GROUP&gt;&lt;COMMANDBUTTON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ELEMENT=""GP"&amp;RIGHT("0"&amp;TEXT(COUNTA(C$2:C25),"#"),2)&amp;""" NAME=""GP"&amp;RIGHT("0"&amp;COUNTA(C$2:C25),2)&amp;""" TITLE="""&amp;C25&amp;""" FORECOLOR=""#00000000"" BACKCOLOR=""#00C0C0C0"" FONTSIZE=""9"" OUTPUT=""0"" LEFT="""&amp;Q25&amp;""" TOP="""&amp;R25&amp;""" WIDTH="""&amp;S25&amp;""" HEIGHT="""&amp;T25&amp;""" OUTFORECOLOR=""#00000000""&gt;")),Y25)</f>
        <v>&lt;LABEL NAME="L-LB09" TITLE="性別2" FORECOLOR="#00000000" BACKCOLOR="#00C0C0C0" FONTNAME="ＭＳ ゴシック" FONTSIZE="9" OUTPUT="0" LEFT="60" TOP="1510"WIDTH="450" HEIGHT="420" &gt;&lt;LISTBOX NAME="LB09" ELEMENT="性別2" FORECOLOR="#00080000" BACKCOLOR="#00FFFFFF" FONTNAME="ＭＳ ゴシック" FONTSIZE="9" IMEMODE="02" BEFORESTRING="性別2 " AFTERSTRING="" MULTIPLE="FALSE" MINVALUE="" SKIP="True" OUTPUT="2"  LEFT="610" TOP="1490" WIDTH="304" HEIGHT="420" TABINDEX="22" OUTFORECOLOR="#00000000" OUTBR="AFTER"&gt;&lt;LISTBOXOPTION TITLE="男" SELECTED="True" VALUE="男"&gt;&lt;LISTBOXOPTION TITLE="女" VALUE="女"&gt;&lt;/LISTBOX&gt;</v>
      </c>
      <c r="Q25" s="14">
        <f t="shared" si="9"/>
        <v>60</v>
      </c>
      <c r="R25" s="14">
        <f t="shared" ca="1" si="10"/>
        <v>1490</v>
      </c>
      <c r="S25" s="14">
        <f t="shared" si="11"/>
        <v>1444</v>
      </c>
      <c r="T25" s="14">
        <f ca="1">IF(C25&lt;&gt;"",SUM(INDIRECT("V"&amp;ROW()):INDIRECT("V"&amp;X26))+400,MAX(190*(IFERROR(SEARCH("★",SUBSTITUTE(L25,"｜","★",1))&gt;0,0)+IFERROR(SEARCH("★",SUBSTITUTE(L25,"｜","★",2))&gt;0,0)+IFERROR(SEARCH("★",SUBSTITUTE(L25,"｜","★",3))&gt;0,0)+IFERROR(SEARCH("★",SUBSTITUTE(L25,"｜","★",4))&gt;0,0)+IFERROR(SEARCH("★",SUBSTITUTE(L25,"｜","★",5))&gt;0,0)+IFERROR(SEARCH("★",SUBSTITUTE(L25,"｜","★",6))&gt;0,0)+IFERROR(SEARCH("★",SUBSTITUTE(L25,"｜","★",7))&gt;0,0)+IFERROR(SEARCH("★",SUBSTITUTE(L25,"｜","★",8))&gt;0,0)+IFERROR(SEARCH("★",SUBSTITUTE(L25,"｜","★",9))&gt;0,0)+IFERROR(SEARCH("★",SUBSTITUTE(L25,"｜","★",10))&gt;0,0)+IFERROR(SEARCH("★",SUBSTITUTE(L25,"｜","★",11))&gt;0,0)+IFERROR(SEARCH("★",SUBSTITUTE(L25,"｜","★",12))&gt;0,0)+IFERROR(SEARCH("★",SUBSTITUTE(L25,"｜","★",13))&gt;0,0)+IFERROR(SEARCH("★",SUBSTITUTE(L25,"｜","★",14))&gt;0,0)+IFERROR(SEARCH("★",SUBSTITUTE(L25,"｜","★",15))&gt;0,0))+40,280))</f>
        <v>420</v>
      </c>
      <c r="U25" s="14">
        <f t="shared" ca="1" si="14"/>
        <v>420</v>
      </c>
      <c r="V25" s="14">
        <f t="shared" si="12"/>
        <v>0</v>
      </c>
      <c r="W25" s="14">
        <f t="shared" si="13"/>
        <v>17</v>
      </c>
      <c r="X25" s="14">
        <f t="shared" si="6"/>
        <v>30</v>
      </c>
      <c r="Y25" s="12" t="str">
        <f ca="1">IF(I25="普通入力","&lt;LABEL NAME=""L-TB"&amp;RIGHT("0"&amp;TEXT(COUNTIF(I$2:I25,"普通入力"),"#"),2)&amp;""" TITLE="""&amp;D25&amp;""" FORECOLOR=""#00000000"" BACKCOLOR=""#00C0C0C0"" FONTNAME=""ＭＳ ゴシック"" FONTSIZE=""9"" OUTPUT=""0"" LEFT="""&amp;Q25&amp;""" TOP="""&amp;R25+20&amp;"""WIDTH="""&amp;TEXT(LENB(D25)*100,"#")&amp;""" HEIGHT="""&amp;T25&amp;""" &gt;&lt;TEXTBOX NAME=""TB"&amp;RIGHT("0"&amp;TEXT(COUNTIF(I$2:I25,"普通入力"),"#"),2)&amp;""" ELEMENT="""&amp;D25&amp;""" FORECOLOR=""#00080000"" BACKCOLOR=""#00FFFFFF"" FONTNAME=""ＭＳ ゴシック"" FONTSIZE=""9"""&amp;IF(J25="文字列",""," DATATYPE=""NUMERIC""")&amp;"DECIMALPLACES="""&amp;IF(LEFT(J25,2)="小数",RIGHT(J25,1),0)&amp;""" IMEMODE="""&amp;IF(K25="全角","04","02")&amp;""" BEFORESTRING="""&amp;E25&amp;" "" AFTERSTRING="""&amp;G25&amp;""" MAXVALUE="""&amp;M25&amp;""" MINVALUE="""&amp;N25&amp;""" SKIP="""&amp;IF(H25="必須","False","True")&amp;""" OUTPUT=""2""  LEFT="""&amp;TEXT(Q25+100+LENB(D25)*100,"#")&amp;""" TOP="""&amp;R25&amp;""" WIDTH="""&amp;TEXT(220+O25*92,"#")&amp;""" HEIGHT="""&amp;T25&amp;""" TABINDEX="""&amp;TEXT(COUNTA(I$2:I25),"#")&amp;""" OUTFORECOLOR=""#00000000"" OUTBR=""AFTER""&gt;"&amp;IF(G25&lt;&gt;"","&lt;LABEL NAME=""LA-TB"&amp;RIGHT("0"&amp;TEXT(COUNTIF(I$2:I25,"普通入力"),"#"),2)&amp;""" TITLE="""&amp;G25&amp;""" FORECOLOR=""#00000000"" BACKCOLOR=""#00C0C0C0"" FONTNAME=""ＭＳ ゴシック"" FONTSIZE=""9"" OUTPUT=""0"" LEFT="""&amp;TEXT(Q25+100+LENB(D25)*100+O25*92+320,"#")&amp;""" TOP="""&amp;R25+20&amp;""" WIDTH="""&amp;TEXT(LENB(G25)*100,"#")&amp;""" HEIGHT="""&amp;T25&amp;""" &gt;",""),Z25)</f>
        <v>&lt;LABEL NAME="L-LB09" TITLE="性別2" FORECOLOR="#00000000" BACKCOLOR="#00C0C0C0" FONTNAME="ＭＳ ゴシック" FONTSIZE="9" OUTPUT="0" LEFT="60" TOP="1510"WIDTH="450" HEIGHT="420" &gt;&lt;LISTBOX NAME="LB09" ELEMENT="性別2" FORECOLOR="#00080000" BACKCOLOR="#00FFFFFF" FONTNAME="ＭＳ ゴシック" FONTSIZE="9" IMEMODE="02" BEFORESTRING="性別2 " AFTERSTRING="" MULTIPLE="FALSE" MINVALUE="" SKIP="True" OUTPUT="2"  LEFT="610" TOP="1490" WIDTH="304" HEIGHT="420" TABINDEX="22" OUTFORECOLOR="#00000000" OUTBR="AFTER"&gt;&lt;LISTBOXOPTION TITLE="男" SELECTED="True" VALUE="男"&gt;&lt;LISTBOXOPTION TITLE="女" VALUE="女"&gt;&lt;/LISTBOX&gt;</v>
      </c>
      <c r="Z25" s="12" t="str">
        <f ca="1">IF(OR(I25="複数選択",I25="択一"),"&lt;LABEL NAME=""L-LB"&amp;RIGHT("0"&amp;TEXT(COUNTIF(I$2:I25,"複数選択")+COUNTIF(I$2:I25,"択一"),"#"),2)&amp;""" TITLE="""&amp;D25&amp;""" FORECOLOR=""#00000000"" BACKCOLOR=""#00C0C0C0"" FONTNAME=""ＭＳ ゴシック"" FONTSIZE=""9"" OUTPUT=""0"" LEFT="""&amp;Q25&amp;""" TOP="""&amp;R25+20&amp;"""WIDTH="""&amp;TEXT(LENB(D25)*90,"#")&amp;""" HEIGHT="""&amp;T25&amp;""" &gt;&lt;LISTBOX NAME=""LB"&amp;RIGHT("0"&amp;TEXT(COUNTIF(I$2:I25,"複数選択")+COUNTIF(I$2:I25,"択一"),"#"),2)&amp;""" ELEMENT="""&amp;D25&amp;""" FORECOLOR=""#00080000"" BACKCOLOR=""#00FFFFFF"" FONTNAME=""ＭＳ ゴシック"" FONTSIZE=""9"""&amp;IF(J25="文字列",""," DATATYPE=""NUMERIC""")&amp;" IMEMODE="""&amp;IF(K25="全角","04","02")&amp;""" BEFORESTRING="""&amp;E25&amp;" "" AFTERSTRING="""&amp;G25&amp;""" MULTIPLE="""&amp;IF(I25="複数選択","True")&amp;""" MINVALUE="""&amp;N25&amp;""" SKIP="""&amp;IF(H25="必須","False","True")&amp;""" OUTPUT=""2""  LEFT="""&amp;TEXT(Q25+100+LENB(D25)*90,"#")&amp;""" TOP="""&amp;R25&amp;""" WIDTH="""&amp;TEXT(O25*92+120,"#")&amp;""" HEIGHT="""&amp;T25&amp;""" TABINDEX="""&amp;TEXT(COUNTA(I$2:I25),"#")&amp;""" OUTFORECOLOR=""#00000000"" OUTBR=""AFTER""&gt;&lt;LISTBOXOPTION TITLE="""&amp;LEFT(L25,SEARCH("｜",L25)-1)&amp;""" SELECTED=""True"" VALUE="""&amp;LEFT(L25,SEARCH("｜",L25)-1)&amp;"""&gt;"&amp;IFERROR("&lt;LISTBOXOPTION TITLE="""&amp;
MID(L25,SEARCH("★",SUBSTITUTE(L25,"｜","★",1))+1,SEARCH("★",SUBSTITUTE(L25,"｜","★",2))-SEARCH("★",SUBSTITUTE(L25,"｜","★",1))-1)&amp;""" VALUE="""&amp;MID(L25,SEARCH("★",SUBSTITUTE(L25,"｜","★",1))+1,SEARCH("★",SUBSTITUTE(L25,"｜","★",2))-SEARCH("★",SUBSTITUTE(L25,"｜","★",1))-1)&amp;"""&gt;","")&amp;
IFERROR("&lt;LISTBOXOPTION TITLE="""&amp;MID(L25,
SEARCH("★",SUBSTITUTE(L25,"｜","★",2))+1,SEARCH("★",SUBSTITUTE(L25,"｜","★",3))-SEARCH("★",SUBSTITUTE(L25,"｜","★",2))-1)&amp;""" VALUE="""&amp;MID(L25,SEARCH("★",SUBSTITUTE(L25,"｜","★",2))+1,SEARCH("★",SUBSTITUTE(L25,"｜","★",3))-SEARCH("★",SUBSTITUTE(L25,"｜","★",2))-1)&amp;"""&gt;","")&amp;IFERROR("&lt;LISTBOXOPTION TITLE="""&amp;MID(L25,SEARCH("★",SUBSTITUTE(L25,"｜","★",3))+1,SEARCH("★",SUBSTITUTE(L25,"｜","★",4))-SEARCH("★",SUBSTITUTE(L25,"｜","★",3))-1)&amp;""" VALUE="""&amp;MID(L25,SEARCH("★",SUBSTITUTE(L25,"｜","★",3))+1,SEARCH("★",SUBSTITUTE(L25,"｜","★",4))-SEARCH("★",SUBSTITUTE(L25,"｜","★",3))-1)&amp;"""&gt;","")&amp;IFERROR("&lt;LISTBOXOPTION TITLE="""&amp;MID(L25,SEARCH("★",SUBSTITUTE(L25,"｜","★",4))+1,SEARCH("★",SUBSTITUTE(L25,"｜","★",5))-SEARCH("★",SUBSTITUTE(L25,"｜","★",4))-1)&amp;""" VALUE="""&amp;MID(L25,SEARCH("★",SUBSTITUTE(L25,"｜","★",4))+1,SEARCH("★",SUBSTITUTE(L25,"｜","★",5))-SEARCH("★",SUBSTITUTE(L25,"｜","★",4))-1
)&amp;"""&gt;","")&amp;
IFERROR("&lt;LISTBOXOPTION TITLE="""&amp;MID(L25,SEARCH("★",SUBSTITUTE(L25,"｜","★",5))+1,SEARCH("★",SUBSTITUTE(L25,"｜","★",6))-SEARCH("★",SUBSTITUTE(L25,"｜","★",5))-1)&amp;""" VALUE="""&amp;MID(L25,SEARCH("★",SUBSTITUTE(L25,"｜","★",5))+1,SEARCH("★",SUBSTITUTE(L25,"｜","★",6))-SEARCH("★",SUBSTITUTE(L25,"｜","★",5))-1
)&amp;"""&gt;","")&amp;IFERROR("&lt;LISTBOXOPTION TITLE="""&amp;MID(L25,SEARCH("★",SUBSTITUTE(L25,"｜","★",6))+1,SEARCH("★",SUBSTITUTE(L25,"｜","★",7))-SEARCH("★",SUBSTITUTE(L25,"｜","★",6))-1)&amp;""" VALUE="""&amp;MID(L25,SEARCH("★",SUBSTITUTE(L25,"｜","★",6))+1,SEARCH("★",SUBSTITUTE(L25,"｜","★",7))-SEARCH("★",SUBSTITUTE(L25,"｜","★",6))-1
)&amp;"""&gt;","")&amp;IFERROR("&lt;LISTBOXOPTION TITLE="""&amp;MID(L25,SEARCH("★",SUBSTITUTE(L25,"｜","★",7))+1,SEARCH("★",SUBSTITUTE(L25,"｜","★",8))-SEARCH("★",SUBSTITUTE(L25,"｜","★",7))-1)&amp;""" VALUE="""&amp;MID(L25,SEARCH("★",SUBSTITUTE(L25,"｜","★",7))+1,SEARCH("★",SUBSTITUTE(L25,"｜","★",8))-SEARCH("★",SUBSTITUTE(L25,"｜","★",7))-1
)&amp;"""&gt;","")&amp;IFERROR("&lt;LISTBOXOPTION TITLE="""&amp;MID(L25,SEARCH("★",SUBSTITUTE(L25,"｜","★",8))+1,SEARCH("★",SUBSTITUTE(L25,"｜","★",9))-SEARCH("★",SUBSTITUTE(L25,"｜","★",8))-1)&amp;""" VALUE="""&amp;MID(L25,SEARCH("★",SUBSTITUTE(L25,"｜","★",8))+1,SEARCH("★",SUBSTITUTE(L25,"｜","★",9))-SEARCH("★",SUBSTITUTE(L25,"｜","★",8))-1
)&amp;"""&gt;","")&amp;IFERROR("&lt;LISTBOXOPTION TITLE="""&amp;MID(L25,SEARCH("★",SUBSTITUTE(L25,"｜","★",9))+1,SEARCH("★",SUBSTITUTE(L25,"｜","★",10))-SEARCH("★",SUBSTITUTE(L25,"｜","★",9))-1)&amp;""" VALUE="""&amp;MID(L25,SEARCH("★",SUBSTITUTE(L25,"｜","★",9))+1,SEARCH("★",SUBSTITUTE(L25,"｜","★",10))-SEARCH("★",SUBSTITUTE(L25,"｜","★",9))-1
)&amp;"""&gt;","")&amp;IFERROR("&lt;LISTBOXOPTION TITLE="""&amp;MID(L25,SEARCH("★",SUBSTITUTE(L25,"｜","★",10))+1,SEARCH("★",SUBSTITUTE(L25,"｜","★",11))-SEARCH("★",SUBSTITUTE(L25,"｜","★",10))-1)&amp;""" VALUE="""&amp;MID(L25,SEARCH("★",SUBSTITUTE(L25,"｜","★",10))+1,SEARCH("★",SUBSTITUTE(L25,"｜","★",11))-SEARCH("★",SUBSTITUTE(L25,"｜","★",10))-1
)&amp;"""&gt;","")&amp;IFERROR("&lt;LISTBOXOPTION TITLE="""&amp;MID(L25,SEARCH("★",SUBSTITUTE(L25,"｜","★",11))+1,SEARCH("★",SUBSTITUTE(L25,"｜","★",12))-SEARCH("★",SUBSTITUTE(L25,"｜","★",11))-1)&amp;""" VALUE="""&amp;MID(L25,SEARCH("★",SUBSTITUTE(L25,"｜","★",11))+1,SEARCH("★",SUBSTITUTE(L25,"｜","★",12))-SEARCH("★",SUBSTITUTE(L25,"｜","★",11))-1
)&amp;"""&gt;","")&amp;IFERROR("&lt;LISTBOXOPTION TITLE="""&amp;MID(L25,SEARCH("★",SUBSTITUTE(L25,"｜","★",12))+1,SEARCH("★",SUBSTITUTE(L25,"｜","★",13))-SEARCH("★",SUBSTITUTE(L25,"｜","★",12))-1)&amp;""" VALUE="""&amp;MID(L25,SEARCH("★",SUBSTITUTE(L25,"｜","★",12))+1,SEARCH("★",SUBSTITUTE(L25,"｜","★",13))-SEARCH("★",SUBSTITUTE(L25,"｜","★",12))-1
)&amp;"""&gt;","")&amp;IFERROR("&lt;LISTBOXOPTION TITLE="""&amp;MID(L25,SEARCH("★",SUBSTITUTE(L25,"｜","★",13))+1,SEARCH("★",SUBSTITUTE(L25,"｜","★",14))-SEARCH("★",SUBSTITUTE(L25,"｜","★",13))-1)&amp;""" VALUE="""&amp;MID(L25,SEARCH("★",SUBSTITUTE(L25,"｜","★",13))+1,SEARCH("★",SUBSTITUTE(L25,"｜","★",14))-SEARCH("★",SUBSTITUTE(L25,"｜","★",13))-1
)&amp;"""&gt;","")&amp;IFERROR("&lt;LISTBOXOPTION TITLE="""&amp;MID(L25,SEARCH("★",SUBSTITUTE(L25,"｜","★",14))+1,SEARCH("★",SUBSTITUTE(L25,"｜","★",15))-SEARCH("★",SUBSTITUTE(L25,"｜","★",14))-1)&amp;""" VALUE="""&amp;MID(L25,SEARCH("★",SUBSTITUTE(L25,"｜","★",14))+1,SEARCH("★",SUBSTITUTE(L25,"｜","★",15))-SEARCH("★",SUBSTITUTE(L25,"｜","★",14))-1
)&amp;"""&gt;","")&amp;IFERROR("&lt;LISTBOXOPTION TITLE="""&amp;MID(L25,SEARCH("★",SUBSTITUTE(L25,"｜","★",15))+1,SEARCH("★",SUBSTITUTE(L25,"｜","★",16))-SEARCH("★",SUBSTITUTE(L25,"｜","★",15))-1)&amp;""" VALUE="""&amp;MID(L25,SEARCH("★",SUBSTITUTE(L25,"｜","★",15))+1,SEARCH("★",SUBSTITUTE(L25,"｜","★",16))-SEARCH("★",SUBSTITUTE(L25,"｜","★",15))-1
)&amp;"""&gt;","")&amp;IFERROR("&lt;LISTBOXOPTION TITLE="""&amp;MID(L25,SEARCH("★",SUBSTITUTE(L25,"｜","★",16))+1,SEARCH("★",SUBSTITUTE(L25,"｜","★",17))-SEARCH("★",SUBSTITUTE(L25,"｜","★",16))-1)&amp;""" VALUE="""&amp;MID(L25,SEARCH("★",SUBSTITUTE(L25,"｜","★",16))+1,SEARCH("★",SUBSTITUTE(L25,"｜","★",16))-SEARCH("★",SUBSTITUTE(L25,"｜","★",16))-1
)&amp;"""&gt;","")&amp;"&lt;/LISTBOX&gt;"&amp;IF(G25&lt;&gt;"","&lt;LABEL NAME=""LA-LB"&amp;RIGHT("0"&amp;TEXT(COUNTIF(I$2:I25,"複数選択")+COUNTIF(I$2:I25,"択一"),"#"),2)&amp;""" TITLE="""&amp;G25&amp;""" FORECOLOR=""#00000000"" BACKCOLOR=""#00C0C0C0"" FONTNAME=""ＭＳ ゴシック"" FONTSIZE=""9"" OUTPUT=""0"" LEFT="""&amp;TEXT(Q25+100+LENB(D25)*90+O25*110+100,"#")&amp;""" TOP="""&amp;R25+20&amp;""" WIDTH="""&amp;TEXT(LEN(G25)*400,"#")&amp;""" HEIGHT="""&amp;T25&amp;""" &gt;",""),AA25)</f>
        <v>&lt;LABEL NAME="L-LB09" TITLE="性別2" FORECOLOR="#00000000" BACKCOLOR="#00C0C0C0" FONTNAME="ＭＳ ゴシック" FONTSIZE="9" OUTPUT="0" LEFT="60" TOP="1510"WIDTH="450" HEIGHT="420" &gt;&lt;LISTBOX NAME="LB09" ELEMENT="性別2" FORECOLOR="#00080000" BACKCOLOR="#00FFFFFF" FONTNAME="ＭＳ ゴシック" FONTSIZE="9" IMEMODE="02" BEFORESTRING="性別2 " AFTERSTRING="" MULTIPLE="FALSE" MINVALUE="" SKIP="True" OUTPUT="2"  LEFT="610" TOP="1490" WIDTH="304" HEIGHT="420" TABINDEX="22" OUTFORECOLOR="#00000000" OUTBR="AFTER"&gt;&lt;LISTBOXOPTION TITLE="男" SELECTED="True" VALUE="男"&gt;&lt;LISTBOXOPTION TITLE="女" VALUE="女"&gt;&lt;/LISTBOX&gt;</v>
      </c>
      <c r="AA25" s="12" t="str">
        <f>IF(I25="文字表示","&lt;LABEL NAME=""LL"&amp;RIGHT("0"&amp;TEXT(COUNTIF(I$2:I25,"文字表示"),"#"),2)&amp;""" TITLE="""&amp;F25&amp;""" FORECOLOR=""#00000000"" BACKCOLOR=""#00C0C0C0"" FONTNAME=""ＭＳ ゴシック"" FONTSIZE=""9"" OUTPUT=""0"" LEFT="""&amp;Q25&amp;""" TOP="""&amp;R25+20&amp;"""WIDTH="""&amp;TEXT(LENB(F25)*92,"#")&amp;""" HEIGHT="""&amp;T25&amp;""" &gt;","エラー")</f>
        <v>エラー</v>
      </c>
    </row>
    <row r="26" spans="1:27" ht="15.75" customHeight="1" x14ac:dyDescent="0.15">
      <c r="A26" s="25"/>
      <c r="B26" s="25"/>
      <c r="C26" s="25"/>
      <c r="D26" s="16" t="s">
        <v>91</v>
      </c>
      <c r="E26" s="16" t="s">
        <v>91</v>
      </c>
      <c r="F26" s="25"/>
      <c r="G26" s="25"/>
      <c r="H26" s="22"/>
      <c r="I26" s="23" t="s">
        <v>50</v>
      </c>
      <c r="J26" s="23" t="s">
        <v>51</v>
      </c>
      <c r="K26" s="24" t="s">
        <v>45</v>
      </c>
      <c r="L26" s="16"/>
      <c r="M26" s="25"/>
      <c r="N26" s="25"/>
      <c r="O26" s="25">
        <v>3</v>
      </c>
      <c r="P26" s="9" t="str">
        <f ca="1">IF(C26&lt;&gt;"",IF(COUNTA(C$2:C26)=1,"&lt;GROUP ELEMENT=""GP"&amp;RIGHT("0"&amp;COUNTA(C$2:C26),2)&amp;""" NAME=""GP"&amp;RIGHT("0"&amp;COUNTA(C$2:C26),2)&amp;""" TITLE="""&amp;C26&amp;""" FORECOLOR=""#00000000"" BACKCOLOR=""#00C0C0C0"" FONTSIZE=""9"" OUTPUT=""0"" LEFT="""&amp;Q26&amp;""" TOP="""&amp;R26&amp;""" WIDTH="""&amp;S26&amp;""" HEIGHT="""&amp;T26&amp;""" OUTFORECOLOR=""#00000000""&gt;",IF(C26="終了","&lt;/GROUP&gt;&lt;COMMANDBUTTON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ELEMENT=""GP"&amp;RIGHT("0"&amp;TEXT(COUNTA(C$2:C26),"#"),2)&amp;""" NAME=""GP"&amp;RIGHT("0"&amp;COUNTA(C$2:C26),2)&amp;""" TITLE="""&amp;C26&amp;""" FORECOLOR=""#00000000"" BACKCOLOR=""#00C0C0C0"" FONTSIZE=""9"" OUTPUT=""0"" LEFT="""&amp;Q26&amp;""" TOP="""&amp;R26&amp;""" WIDTH="""&amp;S26&amp;""" HEIGHT="""&amp;T26&amp;""" OUTFORECOLOR=""#00000000""&gt;")),Y26)</f>
        <v>&lt;LABEL NAME="L-TB13" TITLE="年齢2" FORECOLOR="#00000000" BACKCOLOR="#00C0C0C0" FONTNAME="ＭＳ ゴシック" FONTSIZE="9" OUTPUT="0" LEFT="1754" TOP="1510"WIDTH="500" HEIGHT="280" &gt;&lt;TEXTBOX NAME="TB13" ELEMENT="年齢2" FORECOLOR="#00080000" BACKCOLOR="#00FFFFFF" FONTNAME="ＭＳ ゴシック" FONTSIZE="9" DATATYPE="NUMERIC"DECIMALPLACES="0" IMEMODE="02" BEFORESTRING="年齢2 " AFTERSTRING="" MAXVALUE="" MINVALUE="" SKIP="True" OUTPUT="2"  LEFT="2354" TOP="1490" WIDTH="496" HEIGHT="280" TABINDEX="23" OUTFORECOLOR="#00000000" OUTBR="AFTER"&gt;</v>
      </c>
      <c r="Q26" s="14">
        <f t="shared" si="9"/>
        <v>1754</v>
      </c>
      <c r="R26" s="14">
        <f t="shared" ca="1" si="10"/>
        <v>1490</v>
      </c>
      <c r="S26" s="14">
        <f t="shared" si="11"/>
        <v>1536</v>
      </c>
      <c r="T26" s="14">
        <f ca="1">IF(C26&lt;&gt;"",SUM(INDIRECT("V"&amp;ROW()):INDIRECT("V"&amp;X27))+400,MAX(190*(IFERROR(SEARCH("★",SUBSTITUTE(L26,"｜","★",1))&gt;0,0)+IFERROR(SEARCH("★",SUBSTITUTE(L26,"｜","★",2))&gt;0,0)+IFERROR(SEARCH("★",SUBSTITUTE(L26,"｜","★",3))&gt;0,0)+IFERROR(SEARCH("★",SUBSTITUTE(L26,"｜","★",4))&gt;0,0)+IFERROR(SEARCH("★",SUBSTITUTE(L26,"｜","★",5))&gt;0,0)+IFERROR(SEARCH("★",SUBSTITUTE(L26,"｜","★",6))&gt;0,0)+IFERROR(SEARCH("★",SUBSTITUTE(L26,"｜","★",7))&gt;0,0)+IFERROR(SEARCH("★",SUBSTITUTE(L26,"｜","★",8))&gt;0,0)+IFERROR(SEARCH("★",SUBSTITUTE(L26,"｜","★",9))&gt;0,0)+IFERROR(SEARCH("★",SUBSTITUTE(L26,"｜","★",10))&gt;0,0)+IFERROR(SEARCH("★",SUBSTITUTE(L26,"｜","★",11))&gt;0,0)+IFERROR(SEARCH("★",SUBSTITUTE(L26,"｜","★",12))&gt;0,0)+IFERROR(SEARCH("★",SUBSTITUTE(L26,"｜","★",13))&gt;0,0)+IFERROR(SEARCH("★",SUBSTITUTE(L26,"｜","★",14))&gt;0,0)+IFERROR(SEARCH("★",SUBSTITUTE(L26,"｜","★",15))&gt;0,0))+40,280))</f>
        <v>280</v>
      </c>
      <c r="U26" s="14">
        <f t="shared" ca="1" si="14"/>
        <v>420</v>
      </c>
      <c r="V26" s="14">
        <f t="shared" si="12"/>
        <v>0</v>
      </c>
      <c r="W26" s="14">
        <f t="shared" si="13"/>
        <v>17</v>
      </c>
      <c r="X26" s="14">
        <f t="shared" si="6"/>
        <v>30</v>
      </c>
      <c r="Y26" s="12" t="str">
        <f ca="1">IF(I26="普通入力","&lt;LABEL NAME=""L-TB"&amp;RIGHT("0"&amp;TEXT(COUNTIF(I$2:I26,"普通入力"),"#"),2)&amp;""" TITLE="""&amp;D26&amp;""" FORECOLOR=""#00000000"" BACKCOLOR=""#00C0C0C0"" FONTNAME=""ＭＳ ゴシック"" FONTSIZE=""9"" OUTPUT=""0"" LEFT="""&amp;Q26&amp;""" TOP="""&amp;R26+20&amp;"""WIDTH="""&amp;TEXT(LENB(D26)*100,"#")&amp;""" HEIGHT="""&amp;T26&amp;""" &gt;&lt;TEXTBOX NAME=""TB"&amp;RIGHT("0"&amp;TEXT(COUNTIF(I$2:I26,"普通入力"),"#"),2)&amp;""" ELEMENT="""&amp;D26&amp;""" FORECOLOR=""#00080000"" BACKCOLOR=""#00FFFFFF"" FONTNAME=""ＭＳ ゴシック"" FONTSIZE=""9"""&amp;IF(J26="文字列",""," DATATYPE=""NUMERIC""")&amp;"DECIMALPLACES="""&amp;IF(LEFT(J26,2)="小数",RIGHT(J26,1),0)&amp;""" IMEMODE="""&amp;IF(K26="全角","04","02")&amp;""" BEFORESTRING="""&amp;E26&amp;" "" AFTERSTRING="""&amp;G26&amp;""" MAXVALUE="""&amp;M26&amp;""" MINVALUE="""&amp;N26&amp;""" SKIP="""&amp;IF(H26="必須","False","True")&amp;""" OUTPUT=""2""  LEFT="""&amp;TEXT(Q26+100+LENB(D26)*100,"#")&amp;""" TOP="""&amp;R26&amp;""" WIDTH="""&amp;TEXT(220+O26*92,"#")&amp;""" HEIGHT="""&amp;T26&amp;""" TABINDEX="""&amp;TEXT(COUNTA(I$2:I26),"#")&amp;""" OUTFORECOLOR=""#00000000"" OUTBR=""AFTER""&gt;"&amp;IF(G26&lt;&gt;"","&lt;LABEL NAME=""LA-TB"&amp;RIGHT("0"&amp;TEXT(COUNTIF(I$2:I26,"普通入力"),"#"),2)&amp;""" TITLE="""&amp;G26&amp;""" FORECOLOR=""#00000000"" BACKCOLOR=""#00C0C0C0"" FONTNAME=""ＭＳ ゴシック"" FONTSIZE=""9"" OUTPUT=""0"" LEFT="""&amp;TEXT(Q26+100+LENB(D26)*100+O26*92+320,"#")&amp;""" TOP="""&amp;R26+20&amp;""" WIDTH="""&amp;TEXT(LENB(G26)*100,"#")&amp;""" HEIGHT="""&amp;T26&amp;""" &gt;",""),Z26)</f>
        <v>&lt;LABEL NAME="L-TB13" TITLE="年齢2" FORECOLOR="#00000000" BACKCOLOR="#00C0C0C0" FONTNAME="ＭＳ ゴシック" FONTSIZE="9" OUTPUT="0" LEFT="1754" TOP="1510"WIDTH="500" HEIGHT="280" &gt;&lt;TEXTBOX NAME="TB13" ELEMENT="年齢2" FORECOLOR="#00080000" BACKCOLOR="#00FFFFFF" FONTNAME="ＭＳ ゴシック" FONTSIZE="9" DATATYPE="NUMERIC"DECIMALPLACES="0" IMEMODE="02" BEFORESTRING="年齢2 " AFTERSTRING="" MAXVALUE="" MINVALUE="" SKIP="True" OUTPUT="2"  LEFT="2354" TOP="1490" WIDTH="496" HEIGHT="280" TABINDEX="23" OUTFORECOLOR="#00000000" OUTBR="AFTER"&gt;</v>
      </c>
      <c r="Z26" s="12" t="str">
        <f>IF(OR(I26="複数選択",I26="択一"),"&lt;LABEL NAME=""L-LB"&amp;RIGHT("0"&amp;TEXT(COUNTIF(I$2:I26,"複数選択")+COUNTIF(I$2:I26,"択一"),"#"),2)&amp;""" TITLE="""&amp;D26&amp;""" FORECOLOR=""#00000000"" BACKCOLOR=""#00C0C0C0"" FONTNAME=""ＭＳ ゴシック"" FONTSIZE=""9"" OUTPUT=""0"" LEFT="""&amp;Q26&amp;""" TOP="""&amp;R26+20&amp;"""WIDTH="""&amp;TEXT(LENB(D26)*90,"#")&amp;""" HEIGHT="""&amp;T26&amp;""" &gt;&lt;LISTBOX NAME=""LB"&amp;RIGHT("0"&amp;TEXT(COUNTIF(I$2:I26,"複数選択")+COUNTIF(I$2:I26,"択一"),"#"),2)&amp;""" ELEMENT="""&amp;D26&amp;""" FORECOLOR=""#00080000"" BACKCOLOR=""#00FFFFFF"" FONTNAME=""ＭＳ ゴシック"" FONTSIZE=""9"""&amp;IF(J26="文字列",""," DATATYPE=""NUMERIC""")&amp;" IMEMODE="""&amp;IF(K26="全角","04","02")&amp;""" BEFORESTRING="""&amp;E26&amp;" "" AFTERSTRING="""&amp;G26&amp;""" MULTIPLE="""&amp;IF(I26="複数選択","True")&amp;""" MINVALUE="""&amp;N26&amp;""" SKIP="""&amp;IF(H26="必須","False","True")&amp;""" OUTPUT=""2""  LEFT="""&amp;TEXT(Q26+100+LENB(D26)*90,"#")&amp;""" TOP="""&amp;R26&amp;""" WIDTH="""&amp;TEXT(O26*92+120,"#")&amp;""" HEIGHT="""&amp;T26&amp;""" TABINDEX="""&amp;TEXT(COUNTA(I$2:I26),"#")&amp;""" OUTFORECOLOR=""#00000000"" OUTBR=""AFTER""&gt;&lt;LISTBOXOPTION TITLE="""&amp;LEFT(L26,SEARCH("｜",L26)-1)&amp;""" SELECTED=""True"" VALUE="""&amp;LEFT(L26,SEARCH("｜",L26)-1)&amp;"""&gt;"&amp;IFERROR("&lt;LISTBOXOPTION TITLE="""&amp;
MID(L26,SEARCH("★",SUBSTITUTE(L26,"｜","★",1))+1,SEARCH("★",SUBSTITUTE(L26,"｜","★",2))-SEARCH("★",SUBSTITUTE(L26,"｜","★",1))-1)&amp;""" VALUE="""&amp;MID(L26,SEARCH("★",SUBSTITUTE(L26,"｜","★",1))+1,SEARCH("★",SUBSTITUTE(L26,"｜","★",2))-SEARCH("★",SUBSTITUTE(L26,"｜","★",1))-1)&amp;"""&gt;","")&amp;
IFERROR("&lt;LISTBOXOPTION TITLE="""&amp;MID(L26,
SEARCH("★",SUBSTITUTE(L26,"｜","★",2))+1,SEARCH("★",SUBSTITUTE(L26,"｜","★",3))-SEARCH("★",SUBSTITUTE(L26,"｜","★",2))-1)&amp;""" VALUE="""&amp;MID(L26,SEARCH("★",SUBSTITUTE(L26,"｜","★",2))+1,SEARCH("★",SUBSTITUTE(L26,"｜","★",3))-SEARCH("★",SUBSTITUTE(L26,"｜","★",2))-1)&amp;"""&gt;","")&amp;IFERROR("&lt;LISTBOXOPTION TITLE="""&amp;MID(L26,SEARCH("★",SUBSTITUTE(L26,"｜","★",3))+1,SEARCH("★",SUBSTITUTE(L26,"｜","★",4))-SEARCH("★",SUBSTITUTE(L26,"｜","★",3))-1)&amp;""" VALUE="""&amp;MID(L26,SEARCH("★",SUBSTITUTE(L26,"｜","★",3))+1,SEARCH("★",SUBSTITUTE(L26,"｜","★",4))-SEARCH("★",SUBSTITUTE(L26,"｜","★",3))-1)&amp;"""&gt;","")&amp;IFERROR("&lt;LISTBOXOPTION TITLE="""&amp;MID(L26,SEARCH("★",SUBSTITUTE(L26,"｜","★",4))+1,SEARCH("★",SUBSTITUTE(L26,"｜","★",5))-SEARCH("★",SUBSTITUTE(L26,"｜","★",4))-1)&amp;""" VALUE="""&amp;MID(L26,SEARCH("★",SUBSTITUTE(L26,"｜","★",4))+1,SEARCH("★",SUBSTITUTE(L26,"｜","★",5))-SEARCH("★",SUBSTITUTE(L26,"｜","★",4))-1
)&amp;"""&gt;","")&amp;
IFERROR("&lt;LISTBOXOPTION TITLE="""&amp;MID(L26,SEARCH("★",SUBSTITUTE(L26,"｜","★",5))+1,SEARCH("★",SUBSTITUTE(L26,"｜","★",6))-SEARCH("★",SUBSTITUTE(L26,"｜","★",5))-1)&amp;""" VALUE="""&amp;MID(L26,SEARCH("★",SUBSTITUTE(L26,"｜","★",5))+1,SEARCH("★",SUBSTITUTE(L26,"｜","★",6))-SEARCH("★",SUBSTITUTE(L26,"｜","★",5))-1
)&amp;"""&gt;","")&amp;IFERROR("&lt;LISTBOXOPTION TITLE="""&amp;MID(L26,SEARCH("★",SUBSTITUTE(L26,"｜","★",6))+1,SEARCH("★",SUBSTITUTE(L26,"｜","★",7))-SEARCH("★",SUBSTITUTE(L26,"｜","★",6))-1)&amp;""" VALUE="""&amp;MID(L26,SEARCH("★",SUBSTITUTE(L26,"｜","★",6))+1,SEARCH("★",SUBSTITUTE(L26,"｜","★",7))-SEARCH("★",SUBSTITUTE(L26,"｜","★",6))-1
)&amp;"""&gt;","")&amp;IFERROR("&lt;LISTBOXOPTION TITLE="""&amp;MID(L26,SEARCH("★",SUBSTITUTE(L26,"｜","★",7))+1,SEARCH("★",SUBSTITUTE(L26,"｜","★",8))-SEARCH("★",SUBSTITUTE(L26,"｜","★",7))-1)&amp;""" VALUE="""&amp;MID(L26,SEARCH("★",SUBSTITUTE(L26,"｜","★",7))+1,SEARCH("★",SUBSTITUTE(L26,"｜","★",8))-SEARCH("★",SUBSTITUTE(L26,"｜","★",7))-1
)&amp;"""&gt;","")&amp;IFERROR("&lt;LISTBOXOPTION TITLE="""&amp;MID(L26,SEARCH("★",SUBSTITUTE(L26,"｜","★",8))+1,SEARCH("★",SUBSTITUTE(L26,"｜","★",9))-SEARCH("★",SUBSTITUTE(L26,"｜","★",8))-1)&amp;""" VALUE="""&amp;MID(L26,SEARCH("★",SUBSTITUTE(L26,"｜","★",8))+1,SEARCH("★",SUBSTITUTE(L26,"｜","★",9))-SEARCH("★",SUBSTITUTE(L26,"｜","★",8))-1
)&amp;"""&gt;","")&amp;IFERROR("&lt;LISTBOXOPTION TITLE="""&amp;MID(L26,SEARCH("★",SUBSTITUTE(L26,"｜","★",9))+1,SEARCH("★",SUBSTITUTE(L26,"｜","★",10))-SEARCH("★",SUBSTITUTE(L26,"｜","★",9))-1)&amp;""" VALUE="""&amp;MID(L26,SEARCH("★",SUBSTITUTE(L26,"｜","★",9))+1,SEARCH("★",SUBSTITUTE(L26,"｜","★",10))-SEARCH("★",SUBSTITUTE(L26,"｜","★",9))-1
)&amp;"""&gt;","")&amp;IFERROR("&lt;LISTBOXOPTION TITLE="""&amp;MID(L26,SEARCH("★",SUBSTITUTE(L26,"｜","★",10))+1,SEARCH("★",SUBSTITUTE(L26,"｜","★",11))-SEARCH("★",SUBSTITUTE(L26,"｜","★",10))-1)&amp;""" VALUE="""&amp;MID(L26,SEARCH("★",SUBSTITUTE(L26,"｜","★",10))+1,SEARCH("★",SUBSTITUTE(L26,"｜","★",11))-SEARCH("★",SUBSTITUTE(L26,"｜","★",10))-1
)&amp;"""&gt;","")&amp;IFERROR("&lt;LISTBOXOPTION TITLE="""&amp;MID(L26,SEARCH("★",SUBSTITUTE(L26,"｜","★",11))+1,SEARCH("★",SUBSTITUTE(L26,"｜","★",12))-SEARCH("★",SUBSTITUTE(L26,"｜","★",11))-1)&amp;""" VALUE="""&amp;MID(L26,SEARCH("★",SUBSTITUTE(L26,"｜","★",11))+1,SEARCH("★",SUBSTITUTE(L26,"｜","★",12))-SEARCH("★",SUBSTITUTE(L26,"｜","★",11))-1
)&amp;"""&gt;","")&amp;IFERROR("&lt;LISTBOXOPTION TITLE="""&amp;MID(L26,SEARCH("★",SUBSTITUTE(L26,"｜","★",12))+1,SEARCH("★",SUBSTITUTE(L26,"｜","★",13))-SEARCH("★",SUBSTITUTE(L26,"｜","★",12))-1)&amp;""" VALUE="""&amp;MID(L26,SEARCH("★",SUBSTITUTE(L26,"｜","★",12))+1,SEARCH("★",SUBSTITUTE(L26,"｜","★",13))-SEARCH("★",SUBSTITUTE(L26,"｜","★",12))-1
)&amp;"""&gt;","")&amp;IFERROR("&lt;LISTBOXOPTION TITLE="""&amp;MID(L26,SEARCH("★",SUBSTITUTE(L26,"｜","★",13))+1,SEARCH("★",SUBSTITUTE(L26,"｜","★",14))-SEARCH("★",SUBSTITUTE(L26,"｜","★",13))-1)&amp;""" VALUE="""&amp;MID(L26,SEARCH("★",SUBSTITUTE(L26,"｜","★",13))+1,SEARCH("★",SUBSTITUTE(L26,"｜","★",14))-SEARCH("★",SUBSTITUTE(L26,"｜","★",13))-1
)&amp;"""&gt;","")&amp;IFERROR("&lt;LISTBOXOPTION TITLE="""&amp;MID(L26,SEARCH("★",SUBSTITUTE(L26,"｜","★",14))+1,SEARCH("★",SUBSTITUTE(L26,"｜","★",15))-SEARCH("★",SUBSTITUTE(L26,"｜","★",14))-1)&amp;""" VALUE="""&amp;MID(L26,SEARCH("★",SUBSTITUTE(L26,"｜","★",14))+1,SEARCH("★",SUBSTITUTE(L26,"｜","★",15))-SEARCH("★",SUBSTITUTE(L26,"｜","★",14))-1
)&amp;"""&gt;","")&amp;IFERROR("&lt;LISTBOXOPTION TITLE="""&amp;MID(L26,SEARCH("★",SUBSTITUTE(L26,"｜","★",15))+1,SEARCH("★",SUBSTITUTE(L26,"｜","★",16))-SEARCH("★",SUBSTITUTE(L26,"｜","★",15))-1)&amp;""" VALUE="""&amp;MID(L26,SEARCH("★",SUBSTITUTE(L26,"｜","★",15))+1,SEARCH("★",SUBSTITUTE(L26,"｜","★",16))-SEARCH("★",SUBSTITUTE(L26,"｜","★",15))-1
)&amp;"""&gt;","")&amp;IFERROR("&lt;LISTBOXOPTION TITLE="""&amp;MID(L26,SEARCH("★",SUBSTITUTE(L26,"｜","★",16))+1,SEARCH("★",SUBSTITUTE(L26,"｜","★",17))-SEARCH("★",SUBSTITUTE(L26,"｜","★",16))-1)&amp;""" VALUE="""&amp;MID(L26,SEARCH("★",SUBSTITUTE(L26,"｜","★",16))+1,SEARCH("★",SUBSTITUTE(L26,"｜","★",16))-SEARCH("★",SUBSTITUTE(L26,"｜","★",16))-1
)&amp;"""&gt;","")&amp;"&lt;/LISTBOX&gt;"&amp;IF(G26&lt;&gt;"","&lt;LABEL NAME=""LA-LB"&amp;RIGHT("0"&amp;TEXT(COUNTIF(I$2:I26,"複数選択")+COUNTIF(I$2:I26,"択一"),"#"),2)&amp;""" TITLE="""&amp;G26&amp;""" FORECOLOR=""#00000000"" BACKCOLOR=""#00C0C0C0"" FONTNAME=""ＭＳ ゴシック"" FONTSIZE=""9"" OUTPUT=""0"" LEFT="""&amp;TEXT(Q26+100+LENB(D26)*90+O26*110+100,"#")&amp;""" TOP="""&amp;R26+20&amp;""" WIDTH="""&amp;TEXT(LEN(G26)*400,"#")&amp;""" HEIGHT="""&amp;T26&amp;""" &gt;",""),AA26)</f>
        <v>エラー</v>
      </c>
      <c r="AA26" s="12" t="str">
        <f>IF(I26="文字表示","&lt;LABEL NAME=""LL"&amp;RIGHT("0"&amp;TEXT(COUNTIF(I$2:I26,"文字表示"),"#"),2)&amp;""" TITLE="""&amp;F26&amp;""" FORECOLOR=""#00000000"" BACKCOLOR=""#00C0C0C0"" FONTNAME=""ＭＳ ゴシック"" FONTSIZE=""9"" OUTPUT=""0"" LEFT="""&amp;Q26&amp;""" TOP="""&amp;R26+20&amp;"""WIDTH="""&amp;TEXT(LENB(F26)*92,"#")&amp;""" HEIGHT="""&amp;T26&amp;""" &gt;","エラー")</f>
        <v>エラー</v>
      </c>
    </row>
    <row r="27" spans="1:27" ht="15.75" customHeight="1" x14ac:dyDescent="0.15">
      <c r="A27" s="25"/>
      <c r="B27" s="25"/>
      <c r="C27" s="25"/>
      <c r="D27" s="16" t="s">
        <v>92</v>
      </c>
      <c r="E27" s="16" t="s">
        <v>92</v>
      </c>
      <c r="F27" s="25"/>
      <c r="G27" s="25"/>
      <c r="H27" s="22"/>
      <c r="I27" s="23" t="s">
        <v>59</v>
      </c>
      <c r="J27" s="23" t="s">
        <v>56</v>
      </c>
      <c r="K27" s="24"/>
      <c r="L27" s="16" t="s">
        <v>85</v>
      </c>
      <c r="M27" s="25"/>
      <c r="N27" s="25"/>
      <c r="O27" s="25">
        <v>4</v>
      </c>
      <c r="P27" s="9" t="str">
        <f ca="1">IF(C27&lt;&gt;"",IF(COUNTA(C$2:C27)=1,"&lt;GROUP ELEMENT=""GP"&amp;RIGHT("0"&amp;COUNTA(C$2:C27),2)&amp;""" NAME=""GP"&amp;RIGHT("0"&amp;COUNTA(C$2:C27),2)&amp;""" TITLE="""&amp;C27&amp;""" FORECOLOR=""#00000000"" BACKCOLOR=""#00C0C0C0"" FONTSIZE=""9"" OUTPUT=""0"" LEFT="""&amp;Q27&amp;""" TOP="""&amp;R27&amp;""" WIDTH="""&amp;S27&amp;""" HEIGHT="""&amp;T27&amp;""" OUTFORECOLOR=""#00000000""&gt;",IF(C27="終了","&lt;/GROUP&gt;&lt;COMMANDBUTTON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ELEMENT=""GP"&amp;RIGHT("0"&amp;TEXT(COUNTA(C$2:C27),"#"),2)&amp;""" NAME=""GP"&amp;RIGHT("0"&amp;COUNTA(C$2:C27),2)&amp;""" TITLE="""&amp;C27&amp;""" FORECOLOR=""#00000000"" BACKCOLOR=""#00C0C0C0"" FONTSIZE=""9"" OUTPUT=""0"" LEFT="""&amp;Q27&amp;""" TOP="""&amp;R27&amp;""" WIDTH="""&amp;S27&amp;""" HEIGHT="""&amp;T27&amp;""" OUTFORECOLOR=""#00000000""&gt;")),Y27)</f>
        <v>&lt;LABEL NAME="L-LB10" TITLE="生死2" FORECOLOR="#00000000" BACKCOLOR="#00C0C0C0" FONTNAME="ＭＳ ゴシック" FONTSIZE="9" OUTPUT="0" LEFT="3540" TOP="1510"WIDTH="450" HEIGHT="420" &gt;&lt;LISTBOX NAME="LB10" ELEMENT="生死2" FORECOLOR="#00080000" BACKCOLOR="#00FFFFFF" FONTNAME="ＭＳ ゴシック" FONTSIZE="9" IMEMODE="02" BEFORESTRING="生死2 " AFTERSTRING="" MULTIPLE="FALSE" MINVALUE="" SKIP="True" OUTPUT="2"  LEFT="4090" TOP="1490" WIDTH="488" HEIGHT="420" TABINDEX="24" OUTFORECOLOR="#00000000" OUTBR="AFTER"&gt;&lt;LISTBOXOPTION TITLE="生存" SELECTED="True" VALUE="生存"&gt;&lt;LISTBOXOPTION TITLE="死亡" VALUE="死亡"&gt;&lt;/LISTBOX&gt;</v>
      </c>
      <c r="Q27" s="14">
        <f t="shared" si="9"/>
        <v>3540</v>
      </c>
      <c r="R27" s="14">
        <f t="shared" ca="1" si="10"/>
        <v>1490</v>
      </c>
      <c r="S27" s="14">
        <f t="shared" si="11"/>
        <v>1628</v>
      </c>
      <c r="T27" s="14">
        <f ca="1">IF(C27&lt;&gt;"",SUM(INDIRECT("V"&amp;ROW()):INDIRECT("V"&amp;X28))+400,MAX(190*(IFERROR(SEARCH("★",SUBSTITUTE(L27,"｜","★",1))&gt;0,0)+IFERROR(SEARCH("★",SUBSTITUTE(L27,"｜","★",2))&gt;0,0)+IFERROR(SEARCH("★",SUBSTITUTE(L27,"｜","★",3))&gt;0,0)+IFERROR(SEARCH("★",SUBSTITUTE(L27,"｜","★",4))&gt;0,0)+IFERROR(SEARCH("★",SUBSTITUTE(L27,"｜","★",5))&gt;0,0)+IFERROR(SEARCH("★",SUBSTITUTE(L27,"｜","★",6))&gt;0,0)+IFERROR(SEARCH("★",SUBSTITUTE(L27,"｜","★",7))&gt;0,0)+IFERROR(SEARCH("★",SUBSTITUTE(L27,"｜","★",8))&gt;0,0)+IFERROR(SEARCH("★",SUBSTITUTE(L27,"｜","★",9))&gt;0,0)+IFERROR(SEARCH("★",SUBSTITUTE(L27,"｜","★",10))&gt;0,0)+IFERROR(SEARCH("★",SUBSTITUTE(L27,"｜","★",11))&gt;0,0)+IFERROR(SEARCH("★",SUBSTITUTE(L27,"｜","★",12))&gt;0,0)+IFERROR(SEARCH("★",SUBSTITUTE(L27,"｜","★",13))&gt;0,0)+IFERROR(SEARCH("★",SUBSTITUTE(L27,"｜","★",14))&gt;0,0)+IFERROR(SEARCH("★",SUBSTITUTE(L27,"｜","★",15))&gt;0,0))+40,280))</f>
        <v>420</v>
      </c>
      <c r="U27" s="14">
        <f t="shared" ca="1" si="14"/>
        <v>420</v>
      </c>
      <c r="V27" s="14">
        <f t="shared" si="12"/>
        <v>0</v>
      </c>
      <c r="W27" s="14">
        <f t="shared" si="13"/>
        <v>17</v>
      </c>
      <c r="X27" s="14">
        <f t="shared" si="6"/>
        <v>30</v>
      </c>
      <c r="Y27" s="12" t="str">
        <f ca="1">IF(I27="普通入力","&lt;LABEL NAME=""L-TB"&amp;RIGHT("0"&amp;TEXT(COUNTIF(I$2:I27,"普通入力"),"#"),2)&amp;""" TITLE="""&amp;D27&amp;""" FORECOLOR=""#00000000"" BACKCOLOR=""#00C0C0C0"" FONTNAME=""ＭＳ ゴシック"" FONTSIZE=""9"" OUTPUT=""0"" LEFT="""&amp;Q27&amp;""" TOP="""&amp;R27+20&amp;"""WIDTH="""&amp;TEXT(LENB(D27)*100,"#")&amp;""" HEIGHT="""&amp;T27&amp;""" &gt;&lt;TEXTBOX NAME=""TB"&amp;RIGHT("0"&amp;TEXT(COUNTIF(I$2:I27,"普通入力"),"#"),2)&amp;""" ELEMENT="""&amp;D27&amp;""" FORECOLOR=""#00080000"" BACKCOLOR=""#00FFFFFF"" FONTNAME=""ＭＳ ゴシック"" FONTSIZE=""9"""&amp;IF(J27="文字列",""," DATATYPE=""NUMERIC""")&amp;"DECIMALPLACES="""&amp;IF(LEFT(J27,2)="小数",RIGHT(J27,1),0)&amp;""" IMEMODE="""&amp;IF(K27="全角","04","02")&amp;""" BEFORESTRING="""&amp;E27&amp;" "" AFTERSTRING="""&amp;G27&amp;""" MAXVALUE="""&amp;M27&amp;""" MINVALUE="""&amp;N27&amp;""" SKIP="""&amp;IF(H27="必須","False","True")&amp;""" OUTPUT=""2""  LEFT="""&amp;TEXT(Q27+100+LENB(D27)*100,"#")&amp;""" TOP="""&amp;R27&amp;""" WIDTH="""&amp;TEXT(220+O27*92,"#")&amp;""" HEIGHT="""&amp;T27&amp;""" TABINDEX="""&amp;TEXT(COUNTA(I$2:I27),"#")&amp;""" OUTFORECOLOR=""#00000000"" OUTBR=""AFTER""&gt;"&amp;IF(G27&lt;&gt;"","&lt;LABEL NAME=""LA-TB"&amp;RIGHT("0"&amp;TEXT(COUNTIF(I$2:I27,"普通入力"),"#"),2)&amp;""" TITLE="""&amp;G27&amp;""" FORECOLOR=""#00000000"" BACKCOLOR=""#00C0C0C0"" FONTNAME=""ＭＳ ゴシック"" FONTSIZE=""9"" OUTPUT=""0"" LEFT="""&amp;TEXT(Q27+100+LENB(D27)*100+O27*92+320,"#")&amp;""" TOP="""&amp;R27+20&amp;""" WIDTH="""&amp;TEXT(LENB(G27)*100,"#")&amp;""" HEIGHT="""&amp;T27&amp;""" &gt;",""),Z27)</f>
        <v>&lt;LABEL NAME="L-LB10" TITLE="生死2" FORECOLOR="#00000000" BACKCOLOR="#00C0C0C0" FONTNAME="ＭＳ ゴシック" FONTSIZE="9" OUTPUT="0" LEFT="3540" TOP="1510"WIDTH="450" HEIGHT="420" &gt;&lt;LISTBOX NAME="LB10" ELEMENT="生死2" FORECOLOR="#00080000" BACKCOLOR="#00FFFFFF" FONTNAME="ＭＳ ゴシック" FONTSIZE="9" IMEMODE="02" BEFORESTRING="生死2 " AFTERSTRING="" MULTIPLE="FALSE" MINVALUE="" SKIP="True" OUTPUT="2"  LEFT="4090" TOP="1490" WIDTH="488" HEIGHT="420" TABINDEX="24" OUTFORECOLOR="#00000000" OUTBR="AFTER"&gt;&lt;LISTBOXOPTION TITLE="生存" SELECTED="True" VALUE="生存"&gt;&lt;LISTBOXOPTION TITLE="死亡" VALUE="死亡"&gt;&lt;/LISTBOX&gt;</v>
      </c>
      <c r="Z27" s="12" t="str">
        <f ca="1">IF(OR(I27="複数選択",I27="択一"),"&lt;LABEL NAME=""L-LB"&amp;RIGHT("0"&amp;TEXT(COUNTIF(I$2:I27,"複数選択")+COUNTIF(I$2:I27,"択一"),"#"),2)&amp;""" TITLE="""&amp;D27&amp;""" FORECOLOR=""#00000000"" BACKCOLOR=""#00C0C0C0"" FONTNAME=""ＭＳ ゴシック"" FONTSIZE=""9"" OUTPUT=""0"" LEFT="""&amp;Q27&amp;""" TOP="""&amp;R27+20&amp;"""WIDTH="""&amp;TEXT(LENB(D27)*90,"#")&amp;""" HEIGHT="""&amp;T27&amp;""" &gt;&lt;LISTBOX NAME=""LB"&amp;RIGHT("0"&amp;TEXT(COUNTIF(I$2:I27,"複数選択")+COUNTIF(I$2:I27,"択一"),"#"),2)&amp;""" ELEMENT="""&amp;D27&amp;""" FORECOLOR=""#00080000"" BACKCOLOR=""#00FFFFFF"" FONTNAME=""ＭＳ ゴシック"" FONTSIZE=""9"""&amp;IF(J27="文字列",""," DATATYPE=""NUMERIC""")&amp;" IMEMODE="""&amp;IF(K27="全角","04","02")&amp;""" BEFORESTRING="""&amp;E27&amp;" "" AFTERSTRING="""&amp;G27&amp;""" MULTIPLE="""&amp;IF(I27="複数選択","True")&amp;""" MINVALUE="""&amp;N27&amp;""" SKIP="""&amp;IF(H27="必須","False","True")&amp;""" OUTPUT=""2""  LEFT="""&amp;TEXT(Q27+100+LENB(D27)*90,"#")&amp;""" TOP="""&amp;R27&amp;""" WIDTH="""&amp;TEXT(O27*92+120,"#")&amp;""" HEIGHT="""&amp;T27&amp;""" TABINDEX="""&amp;TEXT(COUNTA(I$2:I27),"#")&amp;""" OUTFORECOLOR=""#00000000"" OUTBR=""AFTER""&gt;&lt;LISTBOXOPTION TITLE="""&amp;LEFT(L27,SEARCH("｜",L27)-1)&amp;""" SELECTED=""True"" VALUE="""&amp;LEFT(L27,SEARCH("｜",L27)-1)&amp;"""&gt;"&amp;IFERROR("&lt;LISTBOXOPTION TITLE="""&amp;
MID(L27,SEARCH("★",SUBSTITUTE(L27,"｜","★",1))+1,SEARCH("★",SUBSTITUTE(L27,"｜","★",2))-SEARCH("★",SUBSTITUTE(L27,"｜","★",1))-1)&amp;""" VALUE="""&amp;MID(L27,SEARCH("★",SUBSTITUTE(L27,"｜","★",1))+1,SEARCH("★",SUBSTITUTE(L27,"｜","★",2))-SEARCH("★",SUBSTITUTE(L27,"｜","★",1))-1)&amp;"""&gt;","")&amp;
IFERROR("&lt;LISTBOXOPTION TITLE="""&amp;MID(L27,
SEARCH("★",SUBSTITUTE(L27,"｜","★",2))+1,SEARCH("★",SUBSTITUTE(L27,"｜","★",3))-SEARCH("★",SUBSTITUTE(L27,"｜","★",2))-1)&amp;""" VALUE="""&amp;MID(L27,SEARCH("★",SUBSTITUTE(L27,"｜","★",2))+1,SEARCH("★",SUBSTITUTE(L27,"｜","★",3))-SEARCH("★",SUBSTITUTE(L27,"｜","★",2))-1)&amp;"""&gt;","")&amp;IFERROR("&lt;LISTBOXOPTION TITLE="""&amp;MID(L27,SEARCH("★",SUBSTITUTE(L27,"｜","★",3))+1,SEARCH("★",SUBSTITUTE(L27,"｜","★",4))-SEARCH("★",SUBSTITUTE(L27,"｜","★",3))-1)&amp;""" VALUE="""&amp;MID(L27,SEARCH("★",SUBSTITUTE(L27,"｜","★",3))+1,SEARCH("★",SUBSTITUTE(L27,"｜","★",4))-SEARCH("★",SUBSTITUTE(L27,"｜","★",3))-1)&amp;"""&gt;","")&amp;IFERROR("&lt;LISTBOXOPTION TITLE="""&amp;MID(L27,SEARCH("★",SUBSTITUTE(L27,"｜","★",4))+1,SEARCH("★",SUBSTITUTE(L27,"｜","★",5))-SEARCH("★",SUBSTITUTE(L27,"｜","★",4))-1)&amp;""" VALUE="""&amp;MID(L27,SEARCH("★",SUBSTITUTE(L27,"｜","★",4))+1,SEARCH("★",SUBSTITUTE(L27,"｜","★",5))-SEARCH("★",SUBSTITUTE(L27,"｜","★",4))-1
)&amp;"""&gt;","")&amp;
IFERROR("&lt;LISTBOXOPTION TITLE="""&amp;MID(L27,SEARCH("★",SUBSTITUTE(L27,"｜","★",5))+1,SEARCH("★",SUBSTITUTE(L27,"｜","★",6))-SEARCH("★",SUBSTITUTE(L27,"｜","★",5))-1)&amp;""" VALUE="""&amp;MID(L27,SEARCH("★",SUBSTITUTE(L27,"｜","★",5))+1,SEARCH("★",SUBSTITUTE(L27,"｜","★",6))-SEARCH("★",SUBSTITUTE(L27,"｜","★",5))-1
)&amp;"""&gt;","")&amp;IFERROR("&lt;LISTBOXOPTION TITLE="""&amp;MID(L27,SEARCH("★",SUBSTITUTE(L27,"｜","★",6))+1,SEARCH("★",SUBSTITUTE(L27,"｜","★",7))-SEARCH("★",SUBSTITUTE(L27,"｜","★",6))-1)&amp;""" VALUE="""&amp;MID(L27,SEARCH("★",SUBSTITUTE(L27,"｜","★",6))+1,SEARCH("★",SUBSTITUTE(L27,"｜","★",7))-SEARCH("★",SUBSTITUTE(L27,"｜","★",6))-1
)&amp;"""&gt;","")&amp;IFERROR("&lt;LISTBOXOPTION TITLE="""&amp;MID(L27,SEARCH("★",SUBSTITUTE(L27,"｜","★",7))+1,SEARCH("★",SUBSTITUTE(L27,"｜","★",8))-SEARCH("★",SUBSTITUTE(L27,"｜","★",7))-1)&amp;""" VALUE="""&amp;MID(L27,SEARCH("★",SUBSTITUTE(L27,"｜","★",7))+1,SEARCH("★",SUBSTITUTE(L27,"｜","★",8))-SEARCH("★",SUBSTITUTE(L27,"｜","★",7))-1
)&amp;"""&gt;","")&amp;IFERROR("&lt;LISTBOXOPTION TITLE="""&amp;MID(L27,SEARCH("★",SUBSTITUTE(L27,"｜","★",8))+1,SEARCH("★",SUBSTITUTE(L27,"｜","★",9))-SEARCH("★",SUBSTITUTE(L27,"｜","★",8))-1)&amp;""" VALUE="""&amp;MID(L27,SEARCH("★",SUBSTITUTE(L27,"｜","★",8))+1,SEARCH("★",SUBSTITUTE(L27,"｜","★",9))-SEARCH("★",SUBSTITUTE(L27,"｜","★",8))-1
)&amp;"""&gt;","")&amp;IFERROR("&lt;LISTBOXOPTION TITLE="""&amp;MID(L27,SEARCH("★",SUBSTITUTE(L27,"｜","★",9))+1,SEARCH("★",SUBSTITUTE(L27,"｜","★",10))-SEARCH("★",SUBSTITUTE(L27,"｜","★",9))-1)&amp;""" VALUE="""&amp;MID(L27,SEARCH("★",SUBSTITUTE(L27,"｜","★",9))+1,SEARCH("★",SUBSTITUTE(L27,"｜","★",10))-SEARCH("★",SUBSTITUTE(L27,"｜","★",9))-1
)&amp;"""&gt;","")&amp;IFERROR("&lt;LISTBOXOPTION TITLE="""&amp;MID(L27,SEARCH("★",SUBSTITUTE(L27,"｜","★",10))+1,SEARCH("★",SUBSTITUTE(L27,"｜","★",11))-SEARCH("★",SUBSTITUTE(L27,"｜","★",10))-1)&amp;""" VALUE="""&amp;MID(L27,SEARCH("★",SUBSTITUTE(L27,"｜","★",10))+1,SEARCH("★",SUBSTITUTE(L27,"｜","★",11))-SEARCH("★",SUBSTITUTE(L27,"｜","★",10))-1
)&amp;"""&gt;","")&amp;IFERROR("&lt;LISTBOXOPTION TITLE="""&amp;MID(L27,SEARCH("★",SUBSTITUTE(L27,"｜","★",11))+1,SEARCH("★",SUBSTITUTE(L27,"｜","★",12))-SEARCH("★",SUBSTITUTE(L27,"｜","★",11))-1)&amp;""" VALUE="""&amp;MID(L27,SEARCH("★",SUBSTITUTE(L27,"｜","★",11))+1,SEARCH("★",SUBSTITUTE(L27,"｜","★",12))-SEARCH("★",SUBSTITUTE(L27,"｜","★",11))-1
)&amp;"""&gt;","")&amp;IFERROR("&lt;LISTBOXOPTION TITLE="""&amp;MID(L27,SEARCH("★",SUBSTITUTE(L27,"｜","★",12))+1,SEARCH("★",SUBSTITUTE(L27,"｜","★",13))-SEARCH("★",SUBSTITUTE(L27,"｜","★",12))-1)&amp;""" VALUE="""&amp;MID(L27,SEARCH("★",SUBSTITUTE(L27,"｜","★",12))+1,SEARCH("★",SUBSTITUTE(L27,"｜","★",13))-SEARCH("★",SUBSTITUTE(L27,"｜","★",12))-1
)&amp;"""&gt;","")&amp;IFERROR("&lt;LISTBOXOPTION TITLE="""&amp;MID(L27,SEARCH("★",SUBSTITUTE(L27,"｜","★",13))+1,SEARCH("★",SUBSTITUTE(L27,"｜","★",14))-SEARCH("★",SUBSTITUTE(L27,"｜","★",13))-1)&amp;""" VALUE="""&amp;MID(L27,SEARCH("★",SUBSTITUTE(L27,"｜","★",13))+1,SEARCH("★",SUBSTITUTE(L27,"｜","★",14))-SEARCH("★",SUBSTITUTE(L27,"｜","★",13))-1
)&amp;"""&gt;","")&amp;IFERROR("&lt;LISTBOXOPTION TITLE="""&amp;MID(L27,SEARCH("★",SUBSTITUTE(L27,"｜","★",14))+1,SEARCH("★",SUBSTITUTE(L27,"｜","★",15))-SEARCH("★",SUBSTITUTE(L27,"｜","★",14))-1)&amp;""" VALUE="""&amp;MID(L27,SEARCH("★",SUBSTITUTE(L27,"｜","★",14))+1,SEARCH("★",SUBSTITUTE(L27,"｜","★",15))-SEARCH("★",SUBSTITUTE(L27,"｜","★",14))-1
)&amp;"""&gt;","")&amp;IFERROR("&lt;LISTBOXOPTION TITLE="""&amp;MID(L27,SEARCH("★",SUBSTITUTE(L27,"｜","★",15))+1,SEARCH("★",SUBSTITUTE(L27,"｜","★",16))-SEARCH("★",SUBSTITUTE(L27,"｜","★",15))-1)&amp;""" VALUE="""&amp;MID(L27,SEARCH("★",SUBSTITUTE(L27,"｜","★",15))+1,SEARCH("★",SUBSTITUTE(L27,"｜","★",16))-SEARCH("★",SUBSTITUTE(L27,"｜","★",15))-1
)&amp;"""&gt;","")&amp;IFERROR("&lt;LISTBOXOPTION TITLE="""&amp;MID(L27,SEARCH("★",SUBSTITUTE(L27,"｜","★",16))+1,SEARCH("★",SUBSTITUTE(L27,"｜","★",17))-SEARCH("★",SUBSTITUTE(L27,"｜","★",16))-1)&amp;""" VALUE="""&amp;MID(L27,SEARCH("★",SUBSTITUTE(L27,"｜","★",16))+1,SEARCH("★",SUBSTITUTE(L27,"｜","★",16))-SEARCH("★",SUBSTITUTE(L27,"｜","★",16))-1
)&amp;"""&gt;","")&amp;"&lt;/LISTBOX&gt;"&amp;IF(G27&lt;&gt;"","&lt;LABEL NAME=""LA-LB"&amp;RIGHT("0"&amp;TEXT(COUNTIF(I$2:I27,"複数選択")+COUNTIF(I$2:I27,"択一"),"#"),2)&amp;""" TITLE="""&amp;G27&amp;""" FORECOLOR=""#00000000"" BACKCOLOR=""#00C0C0C0"" FONTNAME=""ＭＳ ゴシック"" FONTSIZE=""9"" OUTPUT=""0"" LEFT="""&amp;TEXT(Q27+100+LENB(D27)*90+O27*110+100,"#")&amp;""" TOP="""&amp;R27+20&amp;""" WIDTH="""&amp;TEXT(LEN(G27)*400,"#")&amp;""" HEIGHT="""&amp;T27&amp;""" &gt;",""),AA27)</f>
        <v>&lt;LABEL NAME="L-LB10" TITLE="生死2" FORECOLOR="#00000000" BACKCOLOR="#00C0C0C0" FONTNAME="ＭＳ ゴシック" FONTSIZE="9" OUTPUT="0" LEFT="3540" TOP="1510"WIDTH="450" HEIGHT="420" &gt;&lt;LISTBOX NAME="LB10" ELEMENT="生死2" FORECOLOR="#00080000" BACKCOLOR="#00FFFFFF" FONTNAME="ＭＳ ゴシック" FONTSIZE="9" IMEMODE="02" BEFORESTRING="生死2 " AFTERSTRING="" MULTIPLE="FALSE" MINVALUE="" SKIP="True" OUTPUT="2"  LEFT="4090" TOP="1490" WIDTH="488" HEIGHT="420" TABINDEX="24" OUTFORECOLOR="#00000000" OUTBR="AFTER"&gt;&lt;LISTBOXOPTION TITLE="生存" SELECTED="True" VALUE="生存"&gt;&lt;LISTBOXOPTION TITLE="死亡" VALUE="死亡"&gt;&lt;/LISTBOX&gt;</v>
      </c>
      <c r="AA27" s="12" t="str">
        <f>IF(I27="文字表示","&lt;LABEL NAME=""LL"&amp;RIGHT("0"&amp;TEXT(COUNTIF(I$2:I27,"文字表示"),"#"),2)&amp;""" TITLE="""&amp;F27&amp;""" FORECOLOR=""#00000000"" BACKCOLOR=""#00C0C0C0"" FONTNAME=""ＭＳ ゴシック"" FONTSIZE=""9"" OUTPUT=""0"" LEFT="""&amp;Q27&amp;""" TOP="""&amp;R27+20&amp;"""WIDTH="""&amp;TEXT(LENB(F27)*92,"#")&amp;""" HEIGHT="""&amp;T27&amp;""" &gt;","エラー")</f>
        <v>エラー</v>
      </c>
    </row>
    <row r="28" spans="1:27" ht="15.75" customHeight="1" x14ac:dyDescent="0.15">
      <c r="A28" s="25"/>
      <c r="B28" s="25"/>
      <c r="C28" s="25"/>
      <c r="D28" s="16" t="s">
        <v>93</v>
      </c>
      <c r="E28" s="16" t="s">
        <v>93</v>
      </c>
      <c r="F28" s="25"/>
      <c r="G28" s="25"/>
      <c r="H28" s="22"/>
      <c r="I28" s="23" t="s">
        <v>59</v>
      </c>
      <c r="J28" s="23" t="s">
        <v>56</v>
      </c>
      <c r="K28" s="24"/>
      <c r="L28" s="16" t="s">
        <v>87</v>
      </c>
      <c r="M28" s="25"/>
      <c r="N28" s="25"/>
      <c r="O28" s="25">
        <v>10</v>
      </c>
      <c r="P28" s="9" t="str">
        <f ca="1">IF(C28&lt;&gt;"",IF(COUNTA(C$2:C28)=1,"&lt;GROUP ELEMENT=""GP"&amp;RIGHT("0"&amp;COUNTA(C$2:C28),2)&amp;""" NAME=""GP"&amp;RIGHT("0"&amp;COUNTA(C$2:C28),2)&amp;""" TITLE="""&amp;C28&amp;""" FORECOLOR=""#00000000"" BACKCOLOR=""#00C0C0C0"" FONTSIZE=""9"" OUTPUT=""0"" LEFT="""&amp;Q28&amp;""" TOP="""&amp;R28&amp;""" WIDTH="""&amp;S28&amp;""" HEIGHT="""&amp;T28&amp;""" OUTFORECOLOR=""#00000000""&gt;",IF(C28="終了","&lt;/GROUP&gt;&lt;COMMANDBUTTON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ELEMENT=""GP"&amp;RIGHT("0"&amp;TEXT(COUNTA(C$2:C28),"#"),2)&amp;""" NAME=""GP"&amp;RIGHT("0"&amp;COUNTA(C$2:C28),2)&amp;""" TITLE="""&amp;C28&amp;""" FORECOLOR=""#00000000"" BACKCOLOR=""#00C0C0C0"" FONTSIZE=""9"" OUTPUT=""0"" LEFT="""&amp;Q28&amp;""" TOP="""&amp;R28&amp;""" WIDTH="""&amp;S28&amp;""" HEIGHT="""&amp;T28&amp;""" OUTFORECOLOR=""#00000000""&gt;")),Y28)</f>
        <v>&lt;LABEL NAME="L-LB11" TITLE="病名分類2" FORECOLOR="#00000000" BACKCOLOR="#00C0C0C0" FONTNAME="ＭＳ ゴシック" FONTSIZE="9" OUTPUT="0" LEFT="5418" TOP="1510"WIDTH="810" HEIGHT="990" &gt;&lt;LISTBOX NAME="LB11" ELEMENT="病名分類2" FORECOLOR="#00080000" BACKCOLOR="#00FFFFFF" FONTNAME="ＭＳ ゴシック" FONTSIZE="9" IMEMODE="02" BEFORESTRING="病名分類2 " AFTERSTRING="" MULTIPLE="FALSE" MINVALUE="" SKIP="True" OUTPUT="2"  LEFT="6328" TOP="1490" WIDTH="1040" HEIGHT="990" TABINDEX="25" OUTFORECOLOR="#00000000" OUTBR="AFTER"&gt;&lt;LISTBOXOPTION TITLE="糖尿病" SELECTED="True" VALUE="糖尿病"&gt;&lt;LISTBOXOPTION TITLE="高血圧" VALUE="高血圧"&gt;&lt;LISTBOXOPTION TITLE="甲状腺" VALUE="甲状腺"&gt;&lt;LISTBOXOPTION TITLE="腎臓の病気" VALUE="腎臓の病気"&gt;&lt;LISTBOXOPTION TITLE="以下略" VALUE="以下略"&gt;&lt;/LISTBOX&gt;</v>
      </c>
      <c r="Q28" s="14">
        <f t="shared" si="9"/>
        <v>5418</v>
      </c>
      <c r="R28" s="14">
        <f t="shared" ca="1" si="10"/>
        <v>1490</v>
      </c>
      <c r="S28" s="14">
        <f t="shared" si="11"/>
        <v>2548</v>
      </c>
      <c r="T28" s="14">
        <f ca="1">IF(C28&lt;&gt;"",SUM(INDIRECT("V"&amp;ROW()):INDIRECT("V"&amp;X29))+400,MAX(190*(IFERROR(SEARCH("★",SUBSTITUTE(L28,"｜","★",1))&gt;0,0)+IFERROR(SEARCH("★",SUBSTITUTE(L28,"｜","★",2))&gt;0,0)+IFERROR(SEARCH("★",SUBSTITUTE(L28,"｜","★",3))&gt;0,0)+IFERROR(SEARCH("★",SUBSTITUTE(L28,"｜","★",4))&gt;0,0)+IFERROR(SEARCH("★",SUBSTITUTE(L28,"｜","★",5))&gt;0,0)+IFERROR(SEARCH("★",SUBSTITUTE(L28,"｜","★",6))&gt;0,0)+IFERROR(SEARCH("★",SUBSTITUTE(L28,"｜","★",7))&gt;0,0)+IFERROR(SEARCH("★",SUBSTITUTE(L28,"｜","★",8))&gt;0,0)+IFERROR(SEARCH("★",SUBSTITUTE(L28,"｜","★",9))&gt;0,0)+IFERROR(SEARCH("★",SUBSTITUTE(L28,"｜","★",10))&gt;0,0)+IFERROR(SEARCH("★",SUBSTITUTE(L28,"｜","★",11))&gt;0,0)+IFERROR(SEARCH("★",SUBSTITUTE(L28,"｜","★",12))&gt;0,0)+IFERROR(SEARCH("★",SUBSTITUTE(L28,"｜","★",13))&gt;0,0)+IFERROR(SEARCH("★",SUBSTITUTE(L28,"｜","★",14))&gt;0,0)+IFERROR(SEARCH("★",SUBSTITUTE(L28,"｜","★",15))&gt;0,0))+40,280))</f>
        <v>990</v>
      </c>
      <c r="U28" s="14">
        <f t="shared" ca="1" si="14"/>
        <v>990</v>
      </c>
      <c r="V28" s="14">
        <f t="shared" si="12"/>
        <v>0</v>
      </c>
      <c r="W28" s="14">
        <f t="shared" si="13"/>
        <v>17</v>
      </c>
      <c r="X28" s="14">
        <f t="shared" si="6"/>
        <v>30</v>
      </c>
      <c r="Y28" s="12" t="str">
        <f ca="1">IF(I28="普通入力","&lt;LABEL NAME=""L-TB"&amp;RIGHT("0"&amp;TEXT(COUNTIF(I$2:I28,"普通入力"),"#"),2)&amp;""" TITLE="""&amp;D28&amp;""" FORECOLOR=""#00000000"" BACKCOLOR=""#00C0C0C0"" FONTNAME=""ＭＳ ゴシック"" FONTSIZE=""9"" OUTPUT=""0"" LEFT="""&amp;Q28&amp;""" TOP="""&amp;R28+20&amp;"""WIDTH="""&amp;TEXT(LENB(D28)*100,"#")&amp;""" HEIGHT="""&amp;T28&amp;""" &gt;&lt;TEXTBOX NAME=""TB"&amp;RIGHT("0"&amp;TEXT(COUNTIF(I$2:I28,"普通入力"),"#"),2)&amp;""" ELEMENT="""&amp;D28&amp;""" FORECOLOR=""#00080000"" BACKCOLOR=""#00FFFFFF"" FONTNAME=""ＭＳ ゴシック"" FONTSIZE=""9"""&amp;IF(J28="文字列",""," DATATYPE=""NUMERIC""")&amp;"DECIMALPLACES="""&amp;IF(LEFT(J28,2)="小数",RIGHT(J28,1),0)&amp;""" IMEMODE="""&amp;IF(K28="全角","04","02")&amp;""" BEFORESTRING="""&amp;E28&amp;" "" AFTERSTRING="""&amp;G28&amp;""" MAXVALUE="""&amp;M28&amp;""" MINVALUE="""&amp;N28&amp;""" SKIP="""&amp;IF(H28="必須","False","True")&amp;""" OUTPUT=""2""  LEFT="""&amp;TEXT(Q28+100+LENB(D28)*100,"#")&amp;""" TOP="""&amp;R28&amp;""" WIDTH="""&amp;TEXT(220+O28*92,"#")&amp;""" HEIGHT="""&amp;T28&amp;""" TABINDEX="""&amp;TEXT(COUNTA(I$2:I28),"#")&amp;""" OUTFORECOLOR=""#00000000"" OUTBR=""AFTER""&gt;"&amp;IF(G28&lt;&gt;"","&lt;LABEL NAME=""LA-TB"&amp;RIGHT("0"&amp;TEXT(COUNTIF(I$2:I28,"普通入力"),"#"),2)&amp;""" TITLE="""&amp;G28&amp;""" FORECOLOR=""#00000000"" BACKCOLOR=""#00C0C0C0"" FONTNAME=""ＭＳ ゴシック"" FONTSIZE=""9"" OUTPUT=""0"" LEFT="""&amp;TEXT(Q28+100+LENB(D28)*100+O28*92+320,"#")&amp;""" TOP="""&amp;R28+20&amp;""" WIDTH="""&amp;TEXT(LENB(G28)*100,"#")&amp;""" HEIGHT="""&amp;T28&amp;""" &gt;",""),Z28)</f>
        <v>&lt;LABEL NAME="L-LB11" TITLE="病名分類2" FORECOLOR="#00000000" BACKCOLOR="#00C0C0C0" FONTNAME="ＭＳ ゴシック" FONTSIZE="9" OUTPUT="0" LEFT="5418" TOP="1510"WIDTH="810" HEIGHT="990" &gt;&lt;LISTBOX NAME="LB11" ELEMENT="病名分類2" FORECOLOR="#00080000" BACKCOLOR="#00FFFFFF" FONTNAME="ＭＳ ゴシック" FONTSIZE="9" IMEMODE="02" BEFORESTRING="病名分類2 " AFTERSTRING="" MULTIPLE="FALSE" MINVALUE="" SKIP="True" OUTPUT="2"  LEFT="6328" TOP="1490" WIDTH="1040" HEIGHT="990" TABINDEX="25" OUTFORECOLOR="#00000000" OUTBR="AFTER"&gt;&lt;LISTBOXOPTION TITLE="糖尿病" SELECTED="True" VALUE="糖尿病"&gt;&lt;LISTBOXOPTION TITLE="高血圧" VALUE="高血圧"&gt;&lt;LISTBOXOPTION TITLE="甲状腺" VALUE="甲状腺"&gt;&lt;LISTBOXOPTION TITLE="腎臓の病気" VALUE="腎臓の病気"&gt;&lt;LISTBOXOPTION TITLE="以下略" VALUE="以下略"&gt;&lt;/LISTBOX&gt;</v>
      </c>
      <c r="Z28" s="12" t="str">
        <f ca="1">IF(OR(I28="複数選択",I28="択一"),"&lt;LABEL NAME=""L-LB"&amp;RIGHT("0"&amp;TEXT(COUNTIF(I$2:I28,"複数選択")+COUNTIF(I$2:I28,"択一"),"#"),2)&amp;""" TITLE="""&amp;D28&amp;""" FORECOLOR=""#00000000"" BACKCOLOR=""#00C0C0C0"" FONTNAME=""ＭＳ ゴシック"" FONTSIZE=""9"" OUTPUT=""0"" LEFT="""&amp;Q28&amp;""" TOP="""&amp;R28+20&amp;"""WIDTH="""&amp;TEXT(LENB(D28)*90,"#")&amp;""" HEIGHT="""&amp;T28&amp;""" &gt;&lt;LISTBOX NAME=""LB"&amp;RIGHT("0"&amp;TEXT(COUNTIF(I$2:I28,"複数選択")+COUNTIF(I$2:I28,"択一"),"#"),2)&amp;""" ELEMENT="""&amp;D28&amp;""" FORECOLOR=""#00080000"" BACKCOLOR=""#00FFFFFF"" FONTNAME=""ＭＳ ゴシック"" FONTSIZE=""9"""&amp;IF(J28="文字列",""," DATATYPE=""NUMERIC""")&amp;" IMEMODE="""&amp;IF(K28="全角","04","02")&amp;""" BEFORESTRING="""&amp;E28&amp;" "" AFTERSTRING="""&amp;G28&amp;""" MULTIPLE="""&amp;IF(I28="複数選択","True")&amp;""" MINVALUE="""&amp;N28&amp;""" SKIP="""&amp;IF(H28="必須","False","True")&amp;""" OUTPUT=""2""  LEFT="""&amp;TEXT(Q28+100+LENB(D28)*90,"#")&amp;""" TOP="""&amp;R28&amp;""" WIDTH="""&amp;TEXT(O28*92+120,"#")&amp;""" HEIGHT="""&amp;T28&amp;""" TABINDEX="""&amp;TEXT(COUNTA(I$2:I28),"#")&amp;""" OUTFORECOLOR=""#00000000"" OUTBR=""AFTER""&gt;&lt;LISTBOXOPTION TITLE="""&amp;LEFT(L28,SEARCH("｜",L28)-1)&amp;""" SELECTED=""True"" VALUE="""&amp;LEFT(L28,SEARCH("｜",L28)-1)&amp;"""&gt;"&amp;IFERROR("&lt;LISTBOXOPTION TITLE="""&amp;
MID(L28,SEARCH("★",SUBSTITUTE(L28,"｜","★",1))+1,SEARCH("★",SUBSTITUTE(L28,"｜","★",2))-SEARCH("★",SUBSTITUTE(L28,"｜","★",1))-1)&amp;""" VALUE="""&amp;MID(L28,SEARCH("★",SUBSTITUTE(L28,"｜","★",1))+1,SEARCH("★",SUBSTITUTE(L28,"｜","★",2))-SEARCH("★",SUBSTITUTE(L28,"｜","★",1))-1)&amp;"""&gt;","")&amp;
IFERROR("&lt;LISTBOXOPTION TITLE="""&amp;MID(L28,
SEARCH("★",SUBSTITUTE(L28,"｜","★",2))+1,SEARCH("★",SUBSTITUTE(L28,"｜","★",3))-SEARCH("★",SUBSTITUTE(L28,"｜","★",2))-1)&amp;""" VALUE="""&amp;MID(L28,SEARCH("★",SUBSTITUTE(L28,"｜","★",2))+1,SEARCH("★",SUBSTITUTE(L28,"｜","★",3))-SEARCH("★",SUBSTITUTE(L28,"｜","★",2))-1)&amp;"""&gt;","")&amp;IFERROR("&lt;LISTBOXOPTION TITLE="""&amp;MID(L28,SEARCH("★",SUBSTITUTE(L28,"｜","★",3))+1,SEARCH("★",SUBSTITUTE(L28,"｜","★",4))-SEARCH("★",SUBSTITUTE(L28,"｜","★",3))-1)&amp;""" VALUE="""&amp;MID(L28,SEARCH("★",SUBSTITUTE(L28,"｜","★",3))+1,SEARCH("★",SUBSTITUTE(L28,"｜","★",4))-SEARCH("★",SUBSTITUTE(L28,"｜","★",3))-1)&amp;"""&gt;","")&amp;IFERROR("&lt;LISTBOXOPTION TITLE="""&amp;MID(L28,SEARCH("★",SUBSTITUTE(L28,"｜","★",4))+1,SEARCH("★",SUBSTITUTE(L28,"｜","★",5))-SEARCH("★",SUBSTITUTE(L28,"｜","★",4))-1)&amp;""" VALUE="""&amp;MID(L28,SEARCH("★",SUBSTITUTE(L28,"｜","★",4))+1,SEARCH("★",SUBSTITUTE(L28,"｜","★",5))-SEARCH("★",SUBSTITUTE(L28,"｜","★",4))-1
)&amp;"""&gt;","")&amp;
IFERROR("&lt;LISTBOXOPTION TITLE="""&amp;MID(L28,SEARCH("★",SUBSTITUTE(L28,"｜","★",5))+1,SEARCH("★",SUBSTITUTE(L28,"｜","★",6))-SEARCH("★",SUBSTITUTE(L28,"｜","★",5))-1)&amp;""" VALUE="""&amp;MID(L28,SEARCH("★",SUBSTITUTE(L28,"｜","★",5))+1,SEARCH("★",SUBSTITUTE(L28,"｜","★",6))-SEARCH("★",SUBSTITUTE(L28,"｜","★",5))-1
)&amp;"""&gt;","")&amp;IFERROR("&lt;LISTBOXOPTION TITLE="""&amp;MID(L28,SEARCH("★",SUBSTITUTE(L28,"｜","★",6))+1,SEARCH("★",SUBSTITUTE(L28,"｜","★",7))-SEARCH("★",SUBSTITUTE(L28,"｜","★",6))-1)&amp;""" VALUE="""&amp;MID(L28,SEARCH("★",SUBSTITUTE(L28,"｜","★",6))+1,SEARCH("★",SUBSTITUTE(L28,"｜","★",7))-SEARCH("★",SUBSTITUTE(L28,"｜","★",6))-1
)&amp;"""&gt;","")&amp;IFERROR("&lt;LISTBOXOPTION TITLE="""&amp;MID(L28,SEARCH("★",SUBSTITUTE(L28,"｜","★",7))+1,SEARCH("★",SUBSTITUTE(L28,"｜","★",8))-SEARCH("★",SUBSTITUTE(L28,"｜","★",7))-1)&amp;""" VALUE="""&amp;MID(L28,SEARCH("★",SUBSTITUTE(L28,"｜","★",7))+1,SEARCH("★",SUBSTITUTE(L28,"｜","★",8))-SEARCH("★",SUBSTITUTE(L28,"｜","★",7))-1
)&amp;"""&gt;","")&amp;IFERROR("&lt;LISTBOXOPTION TITLE="""&amp;MID(L28,SEARCH("★",SUBSTITUTE(L28,"｜","★",8))+1,SEARCH("★",SUBSTITUTE(L28,"｜","★",9))-SEARCH("★",SUBSTITUTE(L28,"｜","★",8))-1)&amp;""" VALUE="""&amp;MID(L28,SEARCH("★",SUBSTITUTE(L28,"｜","★",8))+1,SEARCH("★",SUBSTITUTE(L28,"｜","★",9))-SEARCH("★",SUBSTITUTE(L28,"｜","★",8))-1
)&amp;"""&gt;","")&amp;IFERROR("&lt;LISTBOXOPTION TITLE="""&amp;MID(L28,SEARCH("★",SUBSTITUTE(L28,"｜","★",9))+1,SEARCH("★",SUBSTITUTE(L28,"｜","★",10))-SEARCH("★",SUBSTITUTE(L28,"｜","★",9))-1)&amp;""" VALUE="""&amp;MID(L28,SEARCH("★",SUBSTITUTE(L28,"｜","★",9))+1,SEARCH("★",SUBSTITUTE(L28,"｜","★",10))-SEARCH("★",SUBSTITUTE(L28,"｜","★",9))-1
)&amp;"""&gt;","")&amp;IFERROR("&lt;LISTBOXOPTION TITLE="""&amp;MID(L28,SEARCH("★",SUBSTITUTE(L28,"｜","★",10))+1,SEARCH("★",SUBSTITUTE(L28,"｜","★",11))-SEARCH("★",SUBSTITUTE(L28,"｜","★",10))-1)&amp;""" VALUE="""&amp;MID(L28,SEARCH("★",SUBSTITUTE(L28,"｜","★",10))+1,SEARCH("★",SUBSTITUTE(L28,"｜","★",11))-SEARCH("★",SUBSTITUTE(L28,"｜","★",10))-1
)&amp;"""&gt;","")&amp;IFERROR("&lt;LISTBOXOPTION TITLE="""&amp;MID(L28,SEARCH("★",SUBSTITUTE(L28,"｜","★",11))+1,SEARCH("★",SUBSTITUTE(L28,"｜","★",12))-SEARCH("★",SUBSTITUTE(L28,"｜","★",11))-1)&amp;""" VALUE="""&amp;MID(L28,SEARCH("★",SUBSTITUTE(L28,"｜","★",11))+1,SEARCH("★",SUBSTITUTE(L28,"｜","★",12))-SEARCH("★",SUBSTITUTE(L28,"｜","★",11))-1
)&amp;"""&gt;","")&amp;IFERROR("&lt;LISTBOXOPTION TITLE="""&amp;MID(L28,SEARCH("★",SUBSTITUTE(L28,"｜","★",12))+1,SEARCH("★",SUBSTITUTE(L28,"｜","★",13))-SEARCH("★",SUBSTITUTE(L28,"｜","★",12))-1)&amp;""" VALUE="""&amp;MID(L28,SEARCH("★",SUBSTITUTE(L28,"｜","★",12))+1,SEARCH("★",SUBSTITUTE(L28,"｜","★",13))-SEARCH("★",SUBSTITUTE(L28,"｜","★",12))-1
)&amp;"""&gt;","")&amp;IFERROR("&lt;LISTBOXOPTION TITLE="""&amp;MID(L28,SEARCH("★",SUBSTITUTE(L28,"｜","★",13))+1,SEARCH("★",SUBSTITUTE(L28,"｜","★",14))-SEARCH("★",SUBSTITUTE(L28,"｜","★",13))-1)&amp;""" VALUE="""&amp;MID(L28,SEARCH("★",SUBSTITUTE(L28,"｜","★",13))+1,SEARCH("★",SUBSTITUTE(L28,"｜","★",14))-SEARCH("★",SUBSTITUTE(L28,"｜","★",13))-1
)&amp;"""&gt;","")&amp;IFERROR("&lt;LISTBOXOPTION TITLE="""&amp;MID(L28,SEARCH("★",SUBSTITUTE(L28,"｜","★",14))+1,SEARCH("★",SUBSTITUTE(L28,"｜","★",15))-SEARCH("★",SUBSTITUTE(L28,"｜","★",14))-1)&amp;""" VALUE="""&amp;MID(L28,SEARCH("★",SUBSTITUTE(L28,"｜","★",14))+1,SEARCH("★",SUBSTITUTE(L28,"｜","★",15))-SEARCH("★",SUBSTITUTE(L28,"｜","★",14))-1
)&amp;"""&gt;","")&amp;IFERROR("&lt;LISTBOXOPTION TITLE="""&amp;MID(L28,SEARCH("★",SUBSTITUTE(L28,"｜","★",15))+1,SEARCH("★",SUBSTITUTE(L28,"｜","★",16))-SEARCH("★",SUBSTITUTE(L28,"｜","★",15))-1)&amp;""" VALUE="""&amp;MID(L28,SEARCH("★",SUBSTITUTE(L28,"｜","★",15))+1,SEARCH("★",SUBSTITUTE(L28,"｜","★",16))-SEARCH("★",SUBSTITUTE(L28,"｜","★",15))-1
)&amp;"""&gt;","")&amp;IFERROR("&lt;LISTBOXOPTION TITLE="""&amp;MID(L28,SEARCH("★",SUBSTITUTE(L28,"｜","★",16))+1,SEARCH("★",SUBSTITUTE(L28,"｜","★",17))-SEARCH("★",SUBSTITUTE(L28,"｜","★",16))-1)&amp;""" VALUE="""&amp;MID(L28,SEARCH("★",SUBSTITUTE(L28,"｜","★",16))+1,SEARCH("★",SUBSTITUTE(L28,"｜","★",16))-SEARCH("★",SUBSTITUTE(L28,"｜","★",16))-1
)&amp;"""&gt;","")&amp;"&lt;/LISTBOX&gt;"&amp;IF(G28&lt;&gt;"","&lt;LABEL NAME=""LA-LB"&amp;RIGHT("0"&amp;TEXT(COUNTIF(I$2:I28,"複数選択")+COUNTIF(I$2:I28,"択一"),"#"),2)&amp;""" TITLE="""&amp;G28&amp;""" FORECOLOR=""#00000000"" BACKCOLOR=""#00C0C0C0"" FONTNAME=""ＭＳ ゴシック"" FONTSIZE=""9"" OUTPUT=""0"" LEFT="""&amp;TEXT(Q28+100+LENB(D28)*90+O28*110+100,"#")&amp;""" TOP="""&amp;R28+20&amp;""" WIDTH="""&amp;TEXT(LEN(G28)*400,"#")&amp;""" HEIGHT="""&amp;T28&amp;""" &gt;",""),AA28)</f>
        <v>&lt;LABEL NAME="L-LB11" TITLE="病名分類2" FORECOLOR="#00000000" BACKCOLOR="#00C0C0C0" FONTNAME="ＭＳ ゴシック" FONTSIZE="9" OUTPUT="0" LEFT="5418" TOP="1510"WIDTH="810" HEIGHT="990" &gt;&lt;LISTBOX NAME="LB11" ELEMENT="病名分類2" FORECOLOR="#00080000" BACKCOLOR="#00FFFFFF" FONTNAME="ＭＳ ゴシック" FONTSIZE="9" IMEMODE="02" BEFORESTRING="病名分類2 " AFTERSTRING="" MULTIPLE="FALSE" MINVALUE="" SKIP="True" OUTPUT="2"  LEFT="6328" TOP="1490" WIDTH="1040" HEIGHT="990" TABINDEX="25" OUTFORECOLOR="#00000000" OUTBR="AFTER"&gt;&lt;LISTBOXOPTION TITLE="糖尿病" SELECTED="True" VALUE="糖尿病"&gt;&lt;LISTBOXOPTION TITLE="高血圧" VALUE="高血圧"&gt;&lt;LISTBOXOPTION TITLE="甲状腺" VALUE="甲状腺"&gt;&lt;LISTBOXOPTION TITLE="腎臓の病気" VALUE="腎臓の病気"&gt;&lt;LISTBOXOPTION TITLE="以下略" VALUE="以下略"&gt;&lt;/LISTBOX&gt;</v>
      </c>
      <c r="AA28" s="12" t="str">
        <f>IF(I28="文字表示","&lt;LABEL NAME=""LL"&amp;RIGHT("0"&amp;TEXT(COUNTIF(I$2:I28,"文字表示"),"#"),2)&amp;""" TITLE="""&amp;F28&amp;""" FORECOLOR=""#00000000"" BACKCOLOR=""#00C0C0C0"" FONTNAME=""ＭＳ ゴシック"" FONTSIZE=""9"" OUTPUT=""0"" LEFT="""&amp;Q28&amp;""" TOP="""&amp;R28+20&amp;"""WIDTH="""&amp;TEXT(LENB(F28)*92,"#")&amp;""" HEIGHT="""&amp;T28&amp;""" &gt;","エラー")</f>
        <v>エラー</v>
      </c>
    </row>
    <row r="29" spans="1:27" ht="15.75" customHeight="1" x14ac:dyDescent="0.15">
      <c r="A29" s="25"/>
      <c r="B29" s="25"/>
      <c r="C29" s="25"/>
      <c r="D29" s="16" t="s">
        <v>94</v>
      </c>
      <c r="E29" s="16" t="s">
        <v>94</v>
      </c>
      <c r="F29" s="25"/>
      <c r="G29" s="25"/>
      <c r="H29" s="22"/>
      <c r="I29" s="23" t="s">
        <v>50</v>
      </c>
      <c r="J29" s="23" t="s">
        <v>56</v>
      </c>
      <c r="K29" s="24" t="s">
        <v>57</v>
      </c>
      <c r="L29" s="16"/>
      <c r="M29" s="25"/>
      <c r="N29" s="25"/>
      <c r="O29" s="25">
        <v>24</v>
      </c>
      <c r="P29" s="9" t="str">
        <f ca="1">IF(C29&lt;&gt;"",IF(COUNTA(C$2:C29)=1,"&lt;GROUP ELEMENT=""GP"&amp;RIGHT("0"&amp;COUNTA(C$2:C29),2)&amp;""" NAME=""GP"&amp;RIGHT("0"&amp;COUNTA(C$2:C29),2)&amp;""" TITLE="""&amp;C29&amp;""" FORECOLOR=""#00000000"" BACKCOLOR=""#00C0C0C0"" FONTSIZE=""9"" OUTPUT=""0"" LEFT="""&amp;Q29&amp;""" TOP="""&amp;R29&amp;""" WIDTH="""&amp;S29&amp;""" HEIGHT="""&amp;T29&amp;""" OUTFORECOLOR=""#00000000""&gt;",IF(C29="終了","&lt;/GROUP&gt;&lt;COMMANDBUTTON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ELEMENT=""GP"&amp;RIGHT("0"&amp;TEXT(COUNTA(C$2:C29),"#"),2)&amp;""" NAME=""GP"&amp;RIGHT("0"&amp;COUNTA(C$2:C29),2)&amp;""" TITLE="""&amp;C29&amp;""" FORECOLOR=""#00000000"" BACKCOLOR=""#00C0C0C0"" FONTSIZE=""9"" OUTPUT=""0"" LEFT="""&amp;Q29&amp;""" TOP="""&amp;R29&amp;""" WIDTH="""&amp;S29&amp;""" HEIGHT="""&amp;T29&amp;""" OUTFORECOLOR=""#00000000""&gt;")),Y29)</f>
        <v>&lt;LABEL NAME="L-TB14" TITLE="病名2" FORECOLOR="#00000000" BACKCOLOR="#00C0C0C0" FONTNAME="ＭＳ ゴシック" FONTSIZE="9" OUTPUT="0" LEFT="8216" TOP="1510"WIDTH="500" HEIGHT="280" &gt;&lt;TEXTBOX NAME="TB14" ELEMENT="病名2" FORECOLOR="#00080000" BACKCOLOR="#00FFFFFF" FONTNAME="ＭＳ ゴシック" FONTSIZE="9"DECIMALPLACES="0" IMEMODE="04" BEFORESTRING="病名2 " AFTERSTRING="" MAXVALUE="" MINVALUE="" SKIP="True" OUTPUT="2"  LEFT="8816" TOP="1490" WIDTH="2428" HEIGHT="280" TABINDEX="26" OUTFORECOLOR="#00000000" OUTBR="AFTER"&gt;</v>
      </c>
      <c r="Q29" s="14">
        <f t="shared" si="9"/>
        <v>8216</v>
      </c>
      <c r="R29" s="14">
        <f t="shared" ca="1" si="10"/>
        <v>1490</v>
      </c>
      <c r="S29" s="14">
        <f t="shared" si="11"/>
        <v>3468</v>
      </c>
      <c r="T29" s="14">
        <f ca="1">IF(C29&lt;&gt;"",SUM(INDIRECT("V"&amp;ROW()):INDIRECT("V"&amp;X30))+400,MAX(190*(IFERROR(SEARCH("★",SUBSTITUTE(L29,"｜","★",1))&gt;0,0)+IFERROR(SEARCH("★",SUBSTITUTE(L29,"｜","★",2))&gt;0,0)+IFERROR(SEARCH("★",SUBSTITUTE(L29,"｜","★",3))&gt;0,0)+IFERROR(SEARCH("★",SUBSTITUTE(L29,"｜","★",4))&gt;0,0)+IFERROR(SEARCH("★",SUBSTITUTE(L29,"｜","★",5))&gt;0,0)+IFERROR(SEARCH("★",SUBSTITUTE(L29,"｜","★",6))&gt;0,0)+IFERROR(SEARCH("★",SUBSTITUTE(L29,"｜","★",7))&gt;0,0)+IFERROR(SEARCH("★",SUBSTITUTE(L29,"｜","★",8))&gt;0,0)+IFERROR(SEARCH("★",SUBSTITUTE(L29,"｜","★",9))&gt;0,0)+IFERROR(SEARCH("★",SUBSTITUTE(L29,"｜","★",10))&gt;0,0)+IFERROR(SEARCH("★",SUBSTITUTE(L29,"｜","★",11))&gt;0,0)+IFERROR(SEARCH("★",SUBSTITUTE(L29,"｜","★",12))&gt;0,0)+IFERROR(SEARCH("★",SUBSTITUTE(L29,"｜","★",13))&gt;0,0)+IFERROR(SEARCH("★",SUBSTITUTE(L29,"｜","★",14))&gt;0,0)+IFERROR(SEARCH("★",SUBSTITUTE(L29,"｜","★",15))&gt;0,0))+40,280))</f>
        <v>280</v>
      </c>
      <c r="U29" s="14">
        <f t="shared" ca="1" si="14"/>
        <v>990</v>
      </c>
      <c r="V29" s="14">
        <f t="shared" ca="1" si="12"/>
        <v>990</v>
      </c>
      <c r="W29" s="14">
        <f t="shared" si="13"/>
        <v>17</v>
      </c>
      <c r="X29" s="14">
        <f t="shared" si="6"/>
        <v>30</v>
      </c>
      <c r="Y29" s="12" t="str">
        <f ca="1">IF(I29="普通入力","&lt;LABEL NAME=""L-TB"&amp;RIGHT("0"&amp;TEXT(COUNTIF(I$2:I29,"普通入力"),"#"),2)&amp;""" TITLE="""&amp;D29&amp;""" FORECOLOR=""#00000000"" BACKCOLOR=""#00C0C0C0"" FONTNAME=""ＭＳ ゴシック"" FONTSIZE=""9"" OUTPUT=""0"" LEFT="""&amp;Q29&amp;""" TOP="""&amp;R29+20&amp;"""WIDTH="""&amp;TEXT(LENB(D29)*100,"#")&amp;""" HEIGHT="""&amp;T29&amp;""" &gt;&lt;TEXTBOX NAME=""TB"&amp;RIGHT("0"&amp;TEXT(COUNTIF(I$2:I29,"普通入力"),"#"),2)&amp;""" ELEMENT="""&amp;D29&amp;""" FORECOLOR=""#00080000"" BACKCOLOR=""#00FFFFFF"" FONTNAME=""ＭＳ ゴシック"" FONTSIZE=""9"""&amp;IF(J29="文字列",""," DATATYPE=""NUMERIC""")&amp;"DECIMALPLACES="""&amp;IF(LEFT(J29,2)="小数",RIGHT(J29,1),0)&amp;""" IMEMODE="""&amp;IF(K29="全角","04","02")&amp;""" BEFORESTRING="""&amp;E29&amp;" "" AFTERSTRING="""&amp;G29&amp;""" MAXVALUE="""&amp;M29&amp;""" MINVALUE="""&amp;N29&amp;""" SKIP="""&amp;IF(H29="必須","False","True")&amp;""" OUTPUT=""2""  LEFT="""&amp;TEXT(Q29+100+LENB(D29)*100,"#")&amp;""" TOP="""&amp;R29&amp;""" WIDTH="""&amp;TEXT(220+O29*92,"#")&amp;""" HEIGHT="""&amp;T29&amp;""" TABINDEX="""&amp;TEXT(COUNTA(I$2:I29),"#")&amp;""" OUTFORECOLOR=""#00000000"" OUTBR=""AFTER""&gt;"&amp;IF(G29&lt;&gt;"","&lt;LABEL NAME=""LA-TB"&amp;RIGHT("0"&amp;TEXT(COUNTIF(I$2:I29,"普通入力"),"#"),2)&amp;""" TITLE="""&amp;G29&amp;""" FORECOLOR=""#00000000"" BACKCOLOR=""#00C0C0C0"" FONTNAME=""ＭＳ ゴシック"" FONTSIZE=""9"" OUTPUT=""0"" LEFT="""&amp;TEXT(Q29+100+LENB(D29)*100+O29*92+320,"#")&amp;""" TOP="""&amp;R29+20&amp;""" WIDTH="""&amp;TEXT(LENB(G29)*100,"#")&amp;""" HEIGHT="""&amp;T29&amp;""" &gt;",""),Z29)</f>
        <v>&lt;LABEL NAME="L-TB14" TITLE="病名2" FORECOLOR="#00000000" BACKCOLOR="#00C0C0C0" FONTNAME="ＭＳ ゴシック" FONTSIZE="9" OUTPUT="0" LEFT="8216" TOP="1510"WIDTH="500" HEIGHT="280" &gt;&lt;TEXTBOX NAME="TB14" ELEMENT="病名2" FORECOLOR="#00080000" BACKCOLOR="#00FFFFFF" FONTNAME="ＭＳ ゴシック" FONTSIZE="9"DECIMALPLACES="0" IMEMODE="04" BEFORESTRING="病名2 " AFTERSTRING="" MAXVALUE="" MINVALUE="" SKIP="True" OUTPUT="2"  LEFT="8816" TOP="1490" WIDTH="2428" HEIGHT="280" TABINDEX="26" OUTFORECOLOR="#00000000" OUTBR="AFTER"&gt;</v>
      </c>
      <c r="Z29" s="12" t="str">
        <f>IF(OR(I29="複数選択",I29="択一"),"&lt;LABEL NAME=""L-LB"&amp;RIGHT("0"&amp;TEXT(COUNTIF(I$2:I29,"複数選択")+COUNTIF(I$2:I29,"択一"),"#"),2)&amp;""" TITLE="""&amp;D29&amp;""" FORECOLOR=""#00000000"" BACKCOLOR=""#00C0C0C0"" FONTNAME=""ＭＳ ゴシック"" FONTSIZE=""9"" OUTPUT=""0"" LEFT="""&amp;Q29&amp;""" TOP="""&amp;R29+20&amp;"""WIDTH="""&amp;TEXT(LENB(D29)*90,"#")&amp;""" HEIGHT="""&amp;T29&amp;""" &gt;&lt;LISTBOX NAME=""LB"&amp;RIGHT("0"&amp;TEXT(COUNTIF(I$2:I29,"複数選択")+COUNTIF(I$2:I29,"択一"),"#"),2)&amp;""" ELEMENT="""&amp;D29&amp;""" FORECOLOR=""#00080000"" BACKCOLOR=""#00FFFFFF"" FONTNAME=""ＭＳ ゴシック"" FONTSIZE=""9"""&amp;IF(J29="文字列",""," DATATYPE=""NUMERIC""")&amp;" IMEMODE="""&amp;IF(K29="全角","04","02")&amp;""" BEFORESTRING="""&amp;E29&amp;" "" AFTERSTRING="""&amp;G29&amp;""" MULTIPLE="""&amp;IF(I29="複数選択","True")&amp;""" MINVALUE="""&amp;N29&amp;""" SKIP="""&amp;IF(H29="必須","False","True")&amp;""" OUTPUT=""2""  LEFT="""&amp;TEXT(Q29+100+LENB(D29)*90,"#")&amp;""" TOP="""&amp;R29&amp;""" WIDTH="""&amp;TEXT(O29*92+120,"#")&amp;""" HEIGHT="""&amp;T29&amp;""" TABINDEX="""&amp;TEXT(COUNTA(I$2:I29),"#")&amp;""" OUTFORECOLOR=""#00000000"" OUTBR=""AFTER""&gt;&lt;LISTBOXOPTION TITLE="""&amp;LEFT(L29,SEARCH("｜",L29)-1)&amp;""" SELECTED=""True"" VALUE="""&amp;LEFT(L29,SEARCH("｜",L29)-1)&amp;"""&gt;"&amp;IFERROR("&lt;LISTBOXOPTION TITLE="""&amp;
MID(L29,SEARCH("★",SUBSTITUTE(L29,"｜","★",1))+1,SEARCH("★",SUBSTITUTE(L29,"｜","★",2))-SEARCH("★",SUBSTITUTE(L29,"｜","★",1))-1)&amp;""" VALUE="""&amp;MID(L29,SEARCH("★",SUBSTITUTE(L29,"｜","★",1))+1,SEARCH("★",SUBSTITUTE(L29,"｜","★",2))-SEARCH("★",SUBSTITUTE(L29,"｜","★",1))-1)&amp;"""&gt;","")&amp;
IFERROR("&lt;LISTBOXOPTION TITLE="""&amp;MID(L29,
SEARCH("★",SUBSTITUTE(L29,"｜","★",2))+1,SEARCH("★",SUBSTITUTE(L29,"｜","★",3))-SEARCH("★",SUBSTITUTE(L29,"｜","★",2))-1)&amp;""" VALUE="""&amp;MID(L29,SEARCH("★",SUBSTITUTE(L29,"｜","★",2))+1,SEARCH("★",SUBSTITUTE(L29,"｜","★",3))-SEARCH("★",SUBSTITUTE(L29,"｜","★",2))-1)&amp;"""&gt;","")&amp;IFERROR("&lt;LISTBOXOPTION TITLE="""&amp;MID(L29,SEARCH("★",SUBSTITUTE(L29,"｜","★",3))+1,SEARCH("★",SUBSTITUTE(L29,"｜","★",4))-SEARCH("★",SUBSTITUTE(L29,"｜","★",3))-1)&amp;""" VALUE="""&amp;MID(L29,SEARCH("★",SUBSTITUTE(L29,"｜","★",3))+1,SEARCH("★",SUBSTITUTE(L29,"｜","★",4))-SEARCH("★",SUBSTITUTE(L29,"｜","★",3))-1)&amp;"""&gt;","")&amp;IFERROR("&lt;LISTBOXOPTION TITLE="""&amp;MID(L29,SEARCH("★",SUBSTITUTE(L29,"｜","★",4))+1,SEARCH("★",SUBSTITUTE(L29,"｜","★",5))-SEARCH("★",SUBSTITUTE(L29,"｜","★",4))-1)&amp;""" VALUE="""&amp;MID(L29,SEARCH("★",SUBSTITUTE(L29,"｜","★",4))+1,SEARCH("★",SUBSTITUTE(L29,"｜","★",5))-SEARCH("★",SUBSTITUTE(L29,"｜","★",4))-1
)&amp;"""&gt;","")&amp;
IFERROR("&lt;LISTBOXOPTION TITLE="""&amp;MID(L29,SEARCH("★",SUBSTITUTE(L29,"｜","★",5))+1,SEARCH("★",SUBSTITUTE(L29,"｜","★",6))-SEARCH("★",SUBSTITUTE(L29,"｜","★",5))-1)&amp;""" VALUE="""&amp;MID(L29,SEARCH("★",SUBSTITUTE(L29,"｜","★",5))+1,SEARCH("★",SUBSTITUTE(L29,"｜","★",6))-SEARCH("★",SUBSTITUTE(L29,"｜","★",5))-1
)&amp;"""&gt;","")&amp;IFERROR("&lt;LISTBOXOPTION TITLE="""&amp;MID(L29,SEARCH("★",SUBSTITUTE(L29,"｜","★",6))+1,SEARCH("★",SUBSTITUTE(L29,"｜","★",7))-SEARCH("★",SUBSTITUTE(L29,"｜","★",6))-1)&amp;""" VALUE="""&amp;MID(L29,SEARCH("★",SUBSTITUTE(L29,"｜","★",6))+1,SEARCH("★",SUBSTITUTE(L29,"｜","★",7))-SEARCH("★",SUBSTITUTE(L29,"｜","★",6))-1
)&amp;"""&gt;","")&amp;IFERROR("&lt;LISTBOXOPTION TITLE="""&amp;MID(L29,SEARCH("★",SUBSTITUTE(L29,"｜","★",7))+1,SEARCH("★",SUBSTITUTE(L29,"｜","★",8))-SEARCH("★",SUBSTITUTE(L29,"｜","★",7))-1)&amp;""" VALUE="""&amp;MID(L29,SEARCH("★",SUBSTITUTE(L29,"｜","★",7))+1,SEARCH("★",SUBSTITUTE(L29,"｜","★",8))-SEARCH("★",SUBSTITUTE(L29,"｜","★",7))-1
)&amp;"""&gt;","")&amp;IFERROR("&lt;LISTBOXOPTION TITLE="""&amp;MID(L29,SEARCH("★",SUBSTITUTE(L29,"｜","★",8))+1,SEARCH("★",SUBSTITUTE(L29,"｜","★",9))-SEARCH("★",SUBSTITUTE(L29,"｜","★",8))-1)&amp;""" VALUE="""&amp;MID(L29,SEARCH("★",SUBSTITUTE(L29,"｜","★",8))+1,SEARCH("★",SUBSTITUTE(L29,"｜","★",9))-SEARCH("★",SUBSTITUTE(L29,"｜","★",8))-1
)&amp;"""&gt;","")&amp;IFERROR("&lt;LISTBOXOPTION TITLE="""&amp;MID(L29,SEARCH("★",SUBSTITUTE(L29,"｜","★",9))+1,SEARCH("★",SUBSTITUTE(L29,"｜","★",10))-SEARCH("★",SUBSTITUTE(L29,"｜","★",9))-1)&amp;""" VALUE="""&amp;MID(L29,SEARCH("★",SUBSTITUTE(L29,"｜","★",9))+1,SEARCH("★",SUBSTITUTE(L29,"｜","★",10))-SEARCH("★",SUBSTITUTE(L29,"｜","★",9))-1
)&amp;"""&gt;","")&amp;IFERROR("&lt;LISTBOXOPTION TITLE="""&amp;MID(L29,SEARCH("★",SUBSTITUTE(L29,"｜","★",10))+1,SEARCH("★",SUBSTITUTE(L29,"｜","★",11))-SEARCH("★",SUBSTITUTE(L29,"｜","★",10))-1)&amp;""" VALUE="""&amp;MID(L29,SEARCH("★",SUBSTITUTE(L29,"｜","★",10))+1,SEARCH("★",SUBSTITUTE(L29,"｜","★",11))-SEARCH("★",SUBSTITUTE(L29,"｜","★",10))-1
)&amp;"""&gt;","")&amp;IFERROR("&lt;LISTBOXOPTION TITLE="""&amp;MID(L29,SEARCH("★",SUBSTITUTE(L29,"｜","★",11))+1,SEARCH("★",SUBSTITUTE(L29,"｜","★",12))-SEARCH("★",SUBSTITUTE(L29,"｜","★",11))-1)&amp;""" VALUE="""&amp;MID(L29,SEARCH("★",SUBSTITUTE(L29,"｜","★",11))+1,SEARCH("★",SUBSTITUTE(L29,"｜","★",12))-SEARCH("★",SUBSTITUTE(L29,"｜","★",11))-1
)&amp;"""&gt;","")&amp;IFERROR("&lt;LISTBOXOPTION TITLE="""&amp;MID(L29,SEARCH("★",SUBSTITUTE(L29,"｜","★",12))+1,SEARCH("★",SUBSTITUTE(L29,"｜","★",13))-SEARCH("★",SUBSTITUTE(L29,"｜","★",12))-1)&amp;""" VALUE="""&amp;MID(L29,SEARCH("★",SUBSTITUTE(L29,"｜","★",12))+1,SEARCH("★",SUBSTITUTE(L29,"｜","★",13))-SEARCH("★",SUBSTITUTE(L29,"｜","★",12))-1
)&amp;"""&gt;","")&amp;IFERROR("&lt;LISTBOXOPTION TITLE="""&amp;MID(L29,SEARCH("★",SUBSTITUTE(L29,"｜","★",13))+1,SEARCH("★",SUBSTITUTE(L29,"｜","★",14))-SEARCH("★",SUBSTITUTE(L29,"｜","★",13))-1)&amp;""" VALUE="""&amp;MID(L29,SEARCH("★",SUBSTITUTE(L29,"｜","★",13))+1,SEARCH("★",SUBSTITUTE(L29,"｜","★",14))-SEARCH("★",SUBSTITUTE(L29,"｜","★",13))-1
)&amp;"""&gt;","")&amp;IFERROR("&lt;LISTBOXOPTION TITLE="""&amp;MID(L29,SEARCH("★",SUBSTITUTE(L29,"｜","★",14))+1,SEARCH("★",SUBSTITUTE(L29,"｜","★",15))-SEARCH("★",SUBSTITUTE(L29,"｜","★",14))-1)&amp;""" VALUE="""&amp;MID(L29,SEARCH("★",SUBSTITUTE(L29,"｜","★",14))+1,SEARCH("★",SUBSTITUTE(L29,"｜","★",15))-SEARCH("★",SUBSTITUTE(L29,"｜","★",14))-1
)&amp;"""&gt;","")&amp;IFERROR("&lt;LISTBOXOPTION TITLE="""&amp;MID(L29,SEARCH("★",SUBSTITUTE(L29,"｜","★",15))+1,SEARCH("★",SUBSTITUTE(L29,"｜","★",16))-SEARCH("★",SUBSTITUTE(L29,"｜","★",15))-1)&amp;""" VALUE="""&amp;MID(L29,SEARCH("★",SUBSTITUTE(L29,"｜","★",15))+1,SEARCH("★",SUBSTITUTE(L29,"｜","★",16))-SEARCH("★",SUBSTITUTE(L29,"｜","★",15))-1
)&amp;"""&gt;","")&amp;IFERROR("&lt;LISTBOXOPTION TITLE="""&amp;MID(L29,SEARCH("★",SUBSTITUTE(L29,"｜","★",16))+1,SEARCH("★",SUBSTITUTE(L29,"｜","★",17))-SEARCH("★",SUBSTITUTE(L29,"｜","★",16))-1)&amp;""" VALUE="""&amp;MID(L29,SEARCH("★",SUBSTITUTE(L29,"｜","★",16))+1,SEARCH("★",SUBSTITUTE(L29,"｜","★",16))-SEARCH("★",SUBSTITUTE(L29,"｜","★",16))-1
)&amp;"""&gt;","")&amp;"&lt;/LISTBOX&gt;"&amp;IF(G29&lt;&gt;"","&lt;LABEL NAME=""LA-LB"&amp;RIGHT("0"&amp;TEXT(COUNTIF(I$2:I29,"複数選択")+COUNTIF(I$2:I29,"択一"),"#"),2)&amp;""" TITLE="""&amp;G29&amp;""" FORECOLOR=""#00000000"" BACKCOLOR=""#00C0C0C0"" FONTNAME=""ＭＳ ゴシック"" FONTSIZE=""9"" OUTPUT=""0"" LEFT="""&amp;TEXT(Q29+100+LENB(D29)*90+O29*110+100,"#")&amp;""" TOP="""&amp;R29+20&amp;""" WIDTH="""&amp;TEXT(LEN(G29)*400,"#")&amp;""" HEIGHT="""&amp;T29&amp;""" &gt;",""),AA29)</f>
        <v>エラー</v>
      </c>
      <c r="AA29" s="12" t="str">
        <f>IF(I29="文字表示","&lt;LABEL NAME=""LL"&amp;RIGHT("0"&amp;TEXT(COUNTIF(I$2:I29,"文字表示"),"#"),2)&amp;""" TITLE="""&amp;F29&amp;""" FORECOLOR=""#00000000"" BACKCOLOR=""#00C0C0C0"" FONTNAME=""ＭＳ ゴシック"" FONTSIZE=""9"" OUTPUT=""0"" LEFT="""&amp;Q29&amp;""" TOP="""&amp;R29+20&amp;"""WIDTH="""&amp;TEXT(LENB(F29)*92,"#")&amp;""" HEIGHT="""&amp;T29&amp;""" &gt;","エラー")</f>
        <v>エラー</v>
      </c>
    </row>
    <row r="30" spans="1:27" ht="15.75" customHeight="1" x14ac:dyDescent="0.15">
      <c r="A30" s="25"/>
      <c r="B30" s="25"/>
      <c r="C30" s="25" t="s">
        <v>95</v>
      </c>
      <c r="D30" s="16"/>
      <c r="E30" s="16"/>
      <c r="F30" s="25"/>
      <c r="G30" s="25"/>
      <c r="H30" s="22"/>
      <c r="I30" s="23"/>
      <c r="J30" s="23"/>
      <c r="K30" s="24"/>
      <c r="L30" s="16"/>
      <c r="M30" s="25"/>
      <c r="N30" s="25"/>
      <c r="O30" s="25"/>
      <c r="P30" s="9" t="str">
        <f ca="1">IF(C30&lt;&gt;"",IF(COUNTA(C$2:C30)=1,"&lt;GROUP ELEMENT=""GP"&amp;RIGHT("0"&amp;COUNTA(C$2:C30),2)&amp;""" NAME=""GP"&amp;RIGHT("0"&amp;COUNTA(C$2:C30),2)&amp;""" TITLE="""&amp;C30&amp;""" FORECOLOR=""#00000000"" BACKCOLOR=""#00C0C0C0"" FONTSIZE=""9"" OUTPUT=""0"" LEFT="""&amp;Q30&amp;""" TOP="""&amp;R30&amp;""" WIDTH="""&amp;S30&amp;""" HEIGHT="""&amp;T30&amp;""" OUTFORECOLOR=""#00000000""&gt;",IF(C30="終了","&lt;/GROUP&gt;&lt;COMMANDBUTTON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ELEMENT=""GP"&amp;RIGHT("0"&amp;TEXT(COUNTA(C$2:C30),"#"),2)&amp;""" NAME=""GP"&amp;RIGHT("0"&amp;COUNTA(C$2:C30),2)&amp;""" TITLE="""&amp;C30&amp;""" FORECOLOR=""#00000000"" BACKCOLOR=""#00C0C0C0"" FONTSIZE=""9"" OUTPUT=""0"" LEFT="""&amp;Q30&amp;""" TOP="""&amp;R30&amp;""" WIDTH="""&amp;S30&amp;""" HEIGHT="""&amp;T30&amp;""" OUTFORECOLOR=""#00000000""&gt;")),Y30)</f>
        <v>&lt;/GROUP&gt;&lt;GROUP ELEMENT="GP03" NAME="GP03" TITLE="配偶者情報" FORECOLOR="#00000000" BACKCOLOR="#00C0C0C0" FONTSIZE="9" OUTPUT="0" LEFT="60" TOP="5040" WIDTH="16540" HEIGHT="960" OUTFORECOLOR="#00000000"&gt;</v>
      </c>
      <c r="Q30" s="14">
        <f>IF(AND(C30="",C29=""),IF(Q29+S29+250+S30&lt;S$2,Q29+S29+250,Q$3),60)</f>
        <v>60</v>
      </c>
      <c r="R30" s="14">
        <f ca="1">IF(C30="",IF(C29="",IF(Q30&gt;Q29,R29,R29+20+U29),290),INDIRECT("R"&amp;W29)+INDIRECT("T"&amp;W29)+100)</f>
        <v>5040</v>
      </c>
      <c r="S30" s="14">
        <f>IF(C30&lt;&gt;"",16540,MIN(800+LENB(D30)*92+MAX(LENB(F30),O30)*92+LENB(G30)*92,S$2-200))</f>
        <v>16540</v>
      </c>
      <c r="T30" s="14">
        <f ca="1">IF(C30&lt;&gt;"",SUM(INDIRECT("V"&amp;ROW()):INDIRECT("V"&amp;X31))+400,MAX(190*(IFERROR(SEARCH("★",SUBSTITUTE(L30,"｜","★",1))&gt;0,0)+IFERROR(SEARCH("★",SUBSTITUTE(L30,"｜","★",2))&gt;0,0)+IFERROR(SEARCH("★",SUBSTITUTE(L30,"｜","★",3))&gt;0,0)+IFERROR(SEARCH("★",SUBSTITUTE(L30,"｜","★",4))&gt;0,0)+IFERROR(SEARCH("★",SUBSTITUTE(L30,"｜","★",5))&gt;0,0)+IFERROR(SEARCH("★",SUBSTITUTE(L30,"｜","★",6))&gt;0,0)+IFERROR(SEARCH("★",SUBSTITUTE(L30,"｜","★",7))&gt;0,0)+IFERROR(SEARCH("★",SUBSTITUTE(L30,"｜","★",8))&gt;0,0)+IFERROR(SEARCH("★",SUBSTITUTE(L30,"｜","★",9))&gt;0,0)+IFERROR(SEARCH("★",SUBSTITUTE(L30,"｜","★",10))&gt;0,0)+IFERROR(SEARCH("★",SUBSTITUTE(L30,"｜","★",11))&gt;0,0)+IFERROR(SEARCH("★",SUBSTITUTE(L30,"｜","★",12))&gt;0,0)+IFERROR(SEARCH("★",SUBSTITUTE(L30,"｜","★",13))&gt;0,0)+IFERROR(SEARCH("★",SUBSTITUTE(L30,"｜","★",14))&gt;0,0)+IFERROR(SEARCH("★",SUBSTITUTE(L30,"｜","★",15))&gt;0,0))+40,280))</f>
        <v>960</v>
      </c>
      <c r="U30" s="14">
        <f t="shared" ca="1" si="14"/>
        <v>960</v>
      </c>
      <c r="V30" s="14" t="str">
        <f>IF(C30="",IF(Q30+S30+250+S31&gt;=$S$2,U30,0),"")</f>
        <v/>
      </c>
      <c r="W30" s="14">
        <f t="shared" si="13"/>
        <v>30</v>
      </c>
      <c r="X30" s="14">
        <f t="shared" si="6"/>
        <v>30</v>
      </c>
      <c r="Y30" s="12" t="str">
        <f>IF(I30="普通入力","&lt;LABEL NAME=""L-TB"&amp;RIGHT("0"&amp;TEXT(COUNTIF(I$2:I30,"普通入力"),"#"),2)&amp;""" TITLE="""&amp;D30&amp;""" FORECOLOR=""#00000000"" BACKCOLOR=""#00C0C0C0"" FONTNAME=""ＭＳ ゴシック"" FONTSIZE=""9"" OUTPUT=""0"" LEFT="""&amp;Q30&amp;""" TOP="""&amp;R30+20&amp;"""WIDTH="""&amp;TEXT(LENB(D30)*100,"#")&amp;""" HEIGHT="""&amp;T30&amp;""" &gt;&lt;TEXTBOX NAME=""TB"&amp;RIGHT("0"&amp;TEXT(COUNTIF(I$2:I30,"普通入力"),"#"),2)&amp;""" ELEMENT="""&amp;D30&amp;""" FORECOLOR=""#00080000"" BACKCOLOR=""#00FFFFFF"" FONTNAME=""ＭＳ ゴシック"" FONTSIZE=""9"""&amp;IF(J30="文字列",""," DATATYPE=""NUMERIC""")&amp;"DECIMALPLACES="""&amp;IF(LEFT(J30,2)="小数",RIGHT(J30,1),0)&amp;""" IMEMODE="""&amp;IF(K30="全角","04","02")&amp;""" BEFORESTRING="""&amp;E30&amp;" "" AFTERSTRING="""&amp;G30&amp;""" MAXVALUE="""&amp;M30&amp;""" MINVALUE="""&amp;N30&amp;""" SKIP="""&amp;IF(H30="必須","False","True")&amp;""" OUTPUT=""2""  LEFT="""&amp;TEXT(Q30+100+LENB(D30)*100,"#")&amp;""" TOP="""&amp;R30&amp;""" WIDTH="""&amp;TEXT(220+O30*92,"#")&amp;""" HEIGHT="""&amp;T30&amp;""" TABINDEX="""&amp;TEXT(COUNTA(I$2:I30),"#")&amp;""" OUTFORECOLOR=""#00000000"" OUTBR=""AFTER""&gt;"&amp;IF(G30&lt;&gt;"","&lt;LABEL NAME=""LA-TB"&amp;RIGHT("0"&amp;TEXT(COUNTIF(I$2:I30,"普通入力"),"#"),2)&amp;""" TITLE="""&amp;G30&amp;""" FORECOLOR=""#00000000"" BACKCOLOR=""#00C0C0C0"" FONTNAME=""ＭＳ ゴシック"" FONTSIZE=""9"" OUTPUT=""0"" LEFT="""&amp;TEXT(Q30+100+LENB(D30)*100+O30*92+320,"#")&amp;""" TOP="""&amp;R30+20&amp;""" WIDTH="""&amp;TEXT(LENB(G30)*100,"#")&amp;""" HEIGHT="""&amp;T30&amp;""" &gt;",""),Z30)</f>
        <v>エラー</v>
      </c>
      <c r="Z30" s="12" t="str">
        <f>IF(OR(I30="複数選択",I30="択一"),"&lt;LABEL NAME=""L-LB"&amp;RIGHT("0"&amp;TEXT(COUNTIF(I$2:I30,"複数選択")+COUNTIF(I$2:I30,"択一"),"#"),2)&amp;""" TITLE="""&amp;D30&amp;""" FORECOLOR=""#00000000"" BACKCOLOR=""#00C0C0C0"" FONTNAME=""ＭＳ ゴシック"" FONTSIZE=""9"" OUTPUT=""0"" LEFT="""&amp;Q30&amp;""" TOP="""&amp;R30+20&amp;"""WIDTH="""&amp;TEXT(LENB(D30)*90,"#")&amp;""" HEIGHT="""&amp;T30&amp;""" &gt;&lt;LISTBOX NAME=""LB"&amp;RIGHT("0"&amp;TEXT(COUNTIF(I$2:I30,"複数選択")+COUNTIF(I$2:I30,"択一"),"#"),2)&amp;""" ELEMENT="""&amp;D30&amp;""" FORECOLOR=""#00080000"" BACKCOLOR=""#00FFFFFF"" FONTNAME=""ＭＳ ゴシック"" FONTSIZE=""9"""&amp;IF(J30="文字列",""," DATATYPE=""NUMERIC""")&amp;" IMEMODE="""&amp;IF(K30="全角","04","02")&amp;""" BEFORESTRING="""&amp;E30&amp;" "" AFTERSTRING="""&amp;G30&amp;""" MULTIPLE="""&amp;IF(I30="複数選択","True")&amp;""" MINVALUE="""&amp;N30&amp;""" SKIP="""&amp;IF(H30="必須","False","True")&amp;""" OUTPUT=""2""  LEFT="""&amp;TEXT(Q30+100+LENB(D30)*90,"#")&amp;""" TOP="""&amp;R30&amp;""" WIDTH="""&amp;TEXT(O30*92+120,"#")&amp;""" HEIGHT="""&amp;T30&amp;""" TABINDEX="""&amp;TEXT(COUNTA(I$2:I30),"#")&amp;""" OUTFORECOLOR=""#00000000"" OUTBR=""AFTER""&gt;&lt;LISTBOXOPTION TITLE="""&amp;LEFT(L30,SEARCH("｜",L30)-1)&amp;""" SELECTED=""True"" VALUE="""&amp;LEFT(L30,SEARCH("｜",L30)-1)&amp;"""&gt;"&amp;IFERROR("&lt;LISTBOXOPTION TITLE="""&amp;
MID(L30,SEARCH("★",SUBSTITUTE(L30,"｜","★",1))+1,SEARCH("★",SUBSTITUTE(L30,"｜","★",2))-SEARCH("★",SUBSTITUTE(L30,"｜","★",1))-1)&amp;""" VALUE="""&amp;MID(L30,SEARCH("★",SUBSTITUTE(L30,"｜","★",1))+1,SEARCH("★",SUBSTITUTE(L30,"｜","★",2))-SEARCH("★",SUBSTITUTE(L30,"｜","★",1))-1)&amp;"""&gt;","")&amp;
IFERROR("&lt;LISTBOXOPTION TITLE="""&amp;MID(L30,
SEARCH("★",SUBSTITUTE(L30,"｜","★",2))+1,SEARCH("★",SUBSTITUTE(L30,"｜","★",3))-SEARCH("★",SUBSTITUTE(L30,"｜","★",2))-1)&amp;""" VALUE="""&amp;MID(L30,SEARCH("★",SUBSTITUTE(L30,"｜","★",2))+1,SEARCH("★",SUBSTITUTE(L30,"｜","★",3))-SEARCH("★",SUBSTITUTE(L30,"｜","★",2))-1)&amp;"""&gt;","")&amp;IFERROR("&lt;LISTBOXOPTION TITLE="""&amp;MID(L30,SEARCH("★",SUBSTITUTE(L30,"｜","★",3))+1,SEARCH("★",SUBSTITUTE(L30,"｜","★",4))-SEARCH("★",SUBSTITUTE(L30,"｜","★",3))-1)&amp;""" VALUE="""&amp;MID(L30,SEARCH("★",SUBSTITUTE(L30,"｜","★",3))+1,SEARCH("★",SUBSTITUTE(L30,"｜","★",4))-SEARCH("★",SUBSTITUTE(L30,"｜","★",3))-1)&amp;"""&gt;","")&amp;IFERROR("&lt;LISTBOXOPTION TITLE="""&amp;MID(L30,SEARCH("★",SUBSTITUTE(L30,"｜","★",4))+1,SEARCH("★",SUBSTITUTE(L30,"｜","★",5))-SEARCH("★",SUBSTITUTE(L30,"｜","★",4))-1)&amp;""" VALUE="""&amp;MID(L30,SEARCH("★",SUBSTITUTE(L30,"｜","★",4))+1,SEARCH("★",SUBSTITUTE(L30,"｜","★",5))-SEARCH("★",SUBSTITUTE(L30,"｜","★",4))-1
)&amp;"""&gt;","")&amp;
IFERROR("&lt;LISTBOXOPTION TITLE="""&amp;MID(L30,SEARCH("★",SUBSTITUTE(L30,"｜","★",5))+1,SEARCH("★",SUBSTITUTE(L30,"｜","★",6))-SEARCH("★",SUBSTITUTE(L30,"｜","★",5))-1)&amp;""" VALUE="""&amp;MID(L30,SEARCH("★",SUBSTITUTE(L30,"｜","★",5))+1,SEARCH("★",SUBSTITUTE(L30,"｜","★",6))-SEARCH("★",SUBSTITUTE(L30,"｜","★",5))-1
)&amp;"""&gt;","")&amp;IFERROR("&lt;LISTBOXOPTION TITLE="""&amp;MID(L30,SEARCH("★",SUBSTITUTE(L30,"｜","★",6))+1,SEARCH("★",SUBSTITUTE(L30,"｜","★",7))-SEARCH("★",SUBSTITUTE(L30,"｜","★",6))-1)&amp;""" VALUE="""&amp;MID(L30,SEARCH("★",SUBSTITUTE(L30,"｜","★",6))+1,SEARCH("★",SUBSTITUTE(L30,"｜","★",7))-SEARCH("★",SUBSTITUTE(L30,"｜","★",6))-1
)&amp;"""&gt;","")&amp;IFERROR("&lt;LISTBOXOPTION TITLE="""&amp;MID(L30,SEARCH("★",SUBSTITUTE(L30,"｜","★",7))+1,SEARCH("★",SUBSTITUTE(L30,"｜","★",8))-SEARCH("★",SUBSTITUTE(L30,"｜","★",7))-1)&amp;""" VALUE="""&amp;MID(L30,SEARCH("★",SUBSTITUTE(L30,"｜","★",7))+1,SEARCH("★",SUBSTITUTE(L30,"｜","★",8))-SEARCH("★",SUBSTITUTE(L30,"｜","★",7))-1
)&amp;"""&gt;","")&amp;IFERROR("&lt;LISTBOXOPTION TITLE="""&amp;MID(L30,SEARCH("★",SUBSTITUTE(L30,"｜","★",8))+1,SEARCH("★",SUBSTITUTE(L30,"｜","★",9))-SEARCH("★",SUBSTITUTE(L30,"｜","★",8))-1)&amp;""" VALUE="""&amp;MID(L30,SEARCH("★",SUBSTITUTE(L30,"｜","★",8))+1,SEARCH("★",SUBSTITUTE(L30,"｜","★",9))-SEARCH("★",SUBSTITUTE(L30,"｜","★",8))-1
)&amp;"""&gt;","")&amp;IFERROR("&lt;LISTBOXOPTION TITLE="""&amp;MID(L30,SEARCH("★",SUBSTITUTE(L30,"｜","★",9))+1,SEARCH("★",SUBSTITUTE(L30,"｜","★",10))-SEARCH("★",SUBSTITUTE(L30,"｜","★",9))-1)&amp;""" VALUE="""&amp;MID(L30,SEARCH("★",SUBSTITUTE(L30,"｜","★",9))+1,SEARCH("★",SUBSTITUTE(L30,"｜","★",10))-SEARCH("★",SUBSTITUTE(L30,"｜","★",9))-1
)&amp;"""&gt;","")&amp;IFERROR("&lt;LISTBOXOPTION TITLE="""&amp;MID(L30,SEARCH("★",SUBSTITUTE(L30,"｜","★",10))+1,SEARCH("★",SUBSTITUTE(L30,"｜","★",11))-SEARCH("★",SUBSTITUTE(L30,"｜","★",10))-1)&amp;""" VALUE="""&amp;MID(L30,SEARCH("★",SUBSTITUTE(L30,"｜","★",10))+1,SEARCH("★",SUBSTITUTE(L30,"｜","★",11))-SEARCH("★",SUBSTITUTE(L30,"｜","★",10))-1
)&amp;"""&gt;","")&amp;IFERROR("&lt;LISTBOXOPTION TITLE="""&amp;MID(L30,SEARCH("★",SUBSTITUTE(L30,"｜","★",11))+1,SEARCH("★",SUBSTITUTE(L30,"｜","★",12))-SEARCH("★",SUBSTITUTE(L30,"｜","★",11))-1)&amp;""" VALUE="""&amp;MID(L30,SEARCH("★",SUBSTITUTE(L30,"｜","★",11))+1,SEARCH("★",SUBSTITUTE(L30,"｜","★",12))-SEARCH("★",SUBSTITUTE(L30,"｜","★",11))-1
)&amp;"""&gt;","")&amp;IFERROR("&lt;LISTBOXOPTION TITLE="""&amp;MID(L30,SEARCH("★",SUBSTITUTE(L30,"｜","★",12))+1,SEARCH("★",SUBSTITUTE(L30,"｜","★",13))-SEARCH("★",SUBSTITUTE(L30,"｜","★",12))-1)&amp;""" VALUE="""&amp;MID(L30,SEARCH("★",SUBSTITUTE(L30,"｜","★",12))+1,SEARCH("★",SUBSTITUTE(L30,"｜","★",13))-SEARCH("★",SUBSTITUTE(L30,"｜","★",12))-1
)&amp;"""&gt;","")&amp;IFERROR("&lt;LISTBOXOPTION TITLE="""&amp;MID(L30,SEARCH("★",SUBSTITUTE(L30,"｜","★",13))+1,SEARCH("★",SUBSTITUTE(L30,"｜","★",14))-SEARCH("★",SUBSTITUTE(L30,"｜","★",13))-1)&amp;""" VALUE="""&amp;MID(L30,SEARCH("★",SUBSTITUTE(L30,"｜","★",13))+1,SEARCH("★",SUBSTITUTE(L30,"｜","★",14))-SEARCH("★",SUBSTITUTE(L30,"｜","★",13))-1
)&amp;"""&gt;","")&amp;IFERROR("&lt;LISTBOXOPTION TITLE="""&amp;MID(L30,SEARCH("★",SUBSTITUTE(L30,"｜","★",14))+1,SEARCH("★",SUBSTITUTE(L30,"｜","★",15))-SEARCH("★",SUBSTITUTE(L30,"｜","★",14))-1)&amp;""" VALUE="""&amp;MID(L30,SEARCH("★",SUBSTITUTE(L30,"｜","★",14))+1,SEARCH("★",SUBSTITUTE(L30,"｜","★",15))-SEARCH("★",SUBSTITUTE(L30,"｜","★",14))-1
)&amp;"""&gt;","")&amp;IFERROR("&lt;LISTBOXOPTION TITLE="""&amp;MID(L30,SEARCH("★",SUBSTITUTE(L30,"｜","★",15))+1,SEARCH("★",SUBSTITUTE(L30,"｜","★",16))-SEARCH("★",SUBSTITUTE(L30,"｜","★",15))-1)&amp;""" VALUE="""&amp;MID(L30,SEARCH("★",SUBSTITUTE(L30,"｜","★",15))+1,SEARCH("★",SUBSTITUTE(L30,"｜","★",16))-SEARCH("★",SUBSTITUTE(L30,"｜","★",15))-1
)&amp;"""&gt;","")&amp;IFERROR("&lt;LISTBOXOPTION TITLE="""&amp;MID(L30,SEARCH("★",SUBSTITUTE(L30,"｜","★",16))+1,SEARCH("★",SUBSTITUTE(L30,"｜","★",17))-SEARCH("★",SUBSTITUTE(L30,"｜","★",16))-1)&amp;""" VALUE="""&amp;MID(L30,SEARCH("★",SUBSTITUTE(L30,"｜","★",16))+1,SEARCH("★",SUBSTITUTE(L30,"｜","★",16))-SEARCH("★",SUBSTITUTE(L30,"｜","★",16))-1
)&amp;"""&gt;","")&amp;"&lt;/LISTBOX&gt;"&amp;IF(G30&lt;&gt;"","&lt;LABEL NAME=""LA-LB"&amp;RIGHT("0"&amp;TEXT(COUNTIF(I$2:I30,"複数選択")+COUNTIF(I$2:I30,"択一"),"#"),2)&amp;""" TITLE="""&amp;G30&amp;""" FORECOLOR=""#00000000"" BACKCOLOR=""#00C0C0C0"" FONTNAME=""ＭＳ ゴシック"" FONTSIZE=""9"" OUTPUT=""0"" LEFT="""&amp;TEXT(Q30+100+LENB(D30)*90+O30*110+100,"#")&amp;""" TOP="""&amp;R30+20&amp;""" WIDTH="""&amp;TEXT(LEN(G30)*400,"#")&amp;""" HEIGHT="""&amp;T30&amp;""" &gt;",""),AA30)</f>
        <v>エラー</v>
      </c>
      <c r="AA30" s="12" t="str">
        <f>IF(I30="文字表示","&lt;LABEL NAME=""LL"&amp;RIGHT("0"&amp;TEXT(COUNTIF(I$2:I30,"文字表示"),"#"),2)&amp;""" TITLE="""&amp;F30&amp;""" FORECOLOR=""#00000000"" BACKCOLOR=""#00C0C0C0"" FONTNAME=""ＭＳ ゴシック"" FONTSIZE=""9"" OUTPUT=""0"" LEFT="""&amp;Q30&amp;""" TOP="""&amp;R30+20&amp;"""WIDTH="""&amp;TEXT(LENB(F30)*92,"#")&amp;""" HEIGHT="""&amp;T30&amp;""" &gt;","エラー")</f>
        <v>エラー</v>
      </c>
    </row>
    <row r="31" spans="1:27" ht="15.75" customHeight="1" x14ac:dyDescent="0.15">
      <c r="A31" s="25"/>
      <c r="B31" s="25"/>
      <c r="C31" s="25"/>
      <c r="D31" s="16" t="s">
        <v>96</v>
      </c>
      <c r="E31" s="16" t="s">
        <v>96</v>
      </c>
      <c r="F31" s="25"/>
      <c r="G31" s="25" t="s">
        <v>97</v>
      </c>
      <c r="H31" s="22"/>
      <c r="I31" s="23" t="s">
        <v>50</v>
      </c>
      <c r="J31" s="23" t="s">
        <v>51</v>
      </c>
      <c r="K31" s="24" t="s">
        <v>45</v>
      </c>
      <c r="L31" s="16"/>
      <c r="M31" s="25">
        <v>250</v>
      </c>
      <c r="N31" s="25">
        <v>50</v>
      </c>
      <c r="O31" s="25">
        <v>3</v>
      </c>
      <c r="P31" s="9" t="str">
        <f ca="1">IF(C31&lt;&gt;"",IF(COUNTA(C$2:C31)=1,"&lt;GROUP ELEMENT=""GP"&amp;RIGHT("0"&amp;COUNTA(C$2:C31),2)&amp;""" NAME=""GP"&amp;RIGHT("0"&amp;COUNTA(C$2:C31),2)&amp;""" TITLE="""&amp;C31&amp;""" FORECOLOR=""#00000000"" BACKCOLOR=""#00C0C0C0"" FONTSIZE=""9"" OUTPUT=""0"" LEFT="""&amp;Q31&amp;""" TOP="""&amp;R31&amp;""" WIDTH="""&amp;S31&amp;""" HEIGHT="""&amp;T31&amp;""" OUTFORECOLOR=""#00000000""&gt;",IF(C31="終了","&lt;/GROUP&gt;&lt;COMMANDBUTTON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ELEMENT=""GP"&amp;RIGHT("0"&amp;TEXT(COUNTA(C$2:C31),"#"),2)&amp;""" NAME=""GP"&amp;RIGHT("0"&amp;COUNTA(C$2:C31),2)&amp;""" TITLE="""&amp;C31&amp;""" FORECOLOR=""#00000000"" BACKCOLOR=""#00C0C0C0"" FONTSIZE=""9"" OUTPUT=""0"" LEFT="""&amp;Q31&amp;""" TOP="""&amp;R31&amp;""" WIDTH="""&amp;S31&amp;""" HEIGHT="""&amp;T31&amp;""" OUTFORECOLOR=""#00000000""&gt;")),Y31)</f>
        <v>&lt;LABEL NAME="L-TB15" TITLE="配偶者_身長" FORECOLOR="#00000000" BACKCOLOR="#00C0C0C0" FONTNAME="ＭＳ ゴシック" FONTSIZE="9" OUTPUT="0" LEFT="60" TOP="310"WIDTH="1100" HEIGHT="280" &gt;&lt;TEXTBOX NAME="TB15" ELEMENT="配偶者_身長" FORECOLOR="#00080000" BACKCOLOR="#00FFFFFF" FONTNAME="ＭＳ ゴシック" FONTSIZE="9" DATATYPE="NUMERIC"DECIMALPLACES="0" IMEMODE="02" BEFORESTRING="配偶者_身長 " AFTERSTRING="cm" MAXVALUE="250" MINVALUE="50" SKIP="True" OUTPUT="2"  LEFT="1260" TOP="290" WIDTH="496" HEIGHT="280" TABINDEX="27" OUTFORECOLOR="#00000000" OUTBR="AFTER"&gt;&lt;LABEL NAME="LA-TB15" TITLE="cm" FORECOLOR="#00000000" BACKCOLOR="#00C0C0C0" FONTNAME="ＭＳ ゴシック" FONTSIZE="9" OUTPUT="0" LEFT="1856" TOP="310" WIDTH="200" HEIGHT="280" &gt;</v>
      </c>
      <c r="Q31" s="14">
        <f>IF(AND(C31="",C30=""),IF(Q30+S30+250+S31&lt;S$2,Q30+S30+250,Q$3),60)</f>
        <v>60</v>
      </c>
      <c r="R31" s="14">
        <f ca="1">IF(C31="",IF(C30="",IF(Q31&gt;Q30,R30,R30+20+U30),290),INDIRECT("R"&amp;W30)+INDIRECT("T"&amp;W30)+100)</f>
        <v>290</v>
      </c>
      <c r="S31" s="14">
        <f>IF(C31&lt;&gt;"",16540,MIN(800+LENB(D31)*92+MAX(LENB(F31),O31)*92+LENB(G31)*92,S$2-200))</f>
        <v>2272</v>
      </c>
      <c r="T31" s="14">
        <f ca="1">IF(C31&lt;&gt;"",SUM(INDIRECT("V"&amp;ROW()):INDIRECT("V"&amp;X32))+400,MAX(190*(IFERROR(SEARCH("★",SUBSTITUTE(L31,"｜","★",1))&gt;0,0)+IFERROR(SEARCH("★",SUBSTITUTE(L31,"｜","★",2))&gt;0,0)+IFERROR(SEARCH("★",SUBSTITUTE(L31,"｜","★",3))&gt;0,0)+IFERROR(SEARCH("★",SUBSTITUTE(L31,"｜","★",4))&gt;0,0)+IFERROR(SEARCH("★",SUBSTITUTE(L31,"｜","★",5))&gt;0,0)+IFERROR(SEARCH("★",SUBSTITUTE(L31,"｜","★",6))&gt;0,0)+IFERROR(SEARCH("★",SUBSTITUTE(L31,"｜","★",7))&gt;0,0)+IFERROR(SEARCH("★",SUBSTITUTE(L31,"｜","★",8))&gt;0,0)+IFERROR(SEARCH("★",SUBSTITUTE(L31,"｜","★",9))&gt;0,0)+IFERROR(SEARCH("★",SUBSTITUTE(L31,"｜","★",10))&gt;0,0)+IFERROR(SEARCH("★",SUBSTITUTE(L31,"｜","★",11))&gt;0,0)+IFERROR(SEARCH("★",SUBSTITUTE(L31,"｜","★",12))&gt;0,0)+IFERROR(SEARCH("★",SUBSTITUTE(L31,"｜","★",13))&gt;0,0)+IFERROR(SEARCH("★",SUBSTITUTE(L31,"｜","★",14))&gt;0,0)+IFERROR(SEARCH("★",SUBSTITUTE(L31,"｜","★",15))&gt;0,0))+40,280))</f>
        <v>280</v>
      </c>
      <c r="U31" s="14">
        <f t="shared" ca="1" si="14"/>
        <v>280</v>
      </c>
      <c r="V31" s="14">
        <f>IF(C31="",IF(Q31+S31+250+S32&gt;=$S$2,U31,0),"")</f>
        <v>0</v>
      </c>
      <c r="W31" s="14">
        <f t="shared" ref="W31:W48" si="15">IF(C31&lt;&gt;"",ROW(),W30)</f>
        <v>30</v>
      </c>
      <c r="X31" s="14">
        <f t="shared" ref="X31:X48" si="16">IF(C31&lt;&gt;"",ROW(),X32)</f>
        <v>37</v>
      </c>
      <c r="Y31" s="12" t="str">
        <f ca="1">IF(I31="普通入力","&lt;LABEL NAME=""L-TB"&amp;RIGHT("0"&amp;TEXT(COUNTIF(I$2:I31,"普通入力"),"#"),2)&amp;""" TITLE="""&amp;D31&amp;""" FORECOLOR=""#00000000"" BACKCOLOR=""#00C0C0C0"" FONTNAME=""ＭＳ ゴシック"" FONTSIZE=""9"" OUTPUT=""0"" LEFT="""&amp;Q31&amp;""" TOP="""&amp;R31+20&amp;"""WIDTH="""&amp;TEXT(LENB(D31)*100,"#")&amp;""" HEIGHT="""&amp;T31&amp;""" &gt;&lt;TEXTBOX NAME=""TB"&amp;RIGHT("0"&amp;TEXT(COUNTIF(I$2:I31,"普通入力"),"#"),2)&amp;""" ELEMENT="""&amp;D31&amp;""" FORECOLOR=""#00080000"" BACKCOLOR=""#00FFFFFF"" FONTNAME=""ＭＳ ゴシック"" FONTSIZE=""9"""&amp;IF(J31="文字列",""," DATATYPE=""NUMERIC""")&amp;"DECIMALPLACES="""&amp;IF(LEFT(J31,2)="小数",RIGHT(J31,1),0)&amp;""" IMEMODE="""&amp;IF(K31="全角","04","02")&amp;""" BEFORESTRING="""&amp;E31&amp;" "" AFTERSTRING="""&amp;G31&amp;""" MAXVALUE="""&amp;M31&amp;""" MINVALUE="""&amp;N31&amp;""" SKIP="""&amp;IF(H31="必須","False","True")&amp;""" OUTPUT=""2""  LEFT="""&amp;TEXT(Q31+100+LENB(D31)*100,"#")&amp;""" TOP="""&amp;R31&amp;""" WIDTH="""&amp;TEXT(220+O31*92,"#")&amp;""" HEIGHT="""&amp;T31&amp;""" TABINDEX="""&amp;TEXT(COUNTA(I$2:I31),"#")&amp;""" OUTFORECOLOR=""#00000000"" OUTBR=""AFTER""&gt;"&amp;IF(G31&lt;&gt;"","&lt;LABEL NAME=""LA-TB"&amp;RIGHT("0"&amp;TEXT(COUNTIF(I$2:I31,"普通入力"),"#"),2)&amp;""" TITLE="""&amp;G31&amp;""" FORECOLOR=""#00000000"" BACKCOLOR=""#00C0C0C0"" FONTNAME=""ＭＳ ゴシック"" FONTSIZE=""9"" OUTPUT=""0"" LEFT="""&amp;TEXT(Q31+100+LENB(D31)*100+O31*92+320,"#")&amp;""" TOP="""&amp;R31+20&amp;""" WIDTH="""&amp;TEXT(LENB(G31)*100,"#")&amp;""" HEIGHT="""&amp;T31&amp;""" &gt;",""),Z31)</f>
        <v>&lt;LABEL NAME="L-TB15" TITLE="配偶者_身長" FORECOLOR="#00000000" BACKCOLOR="#00C0C0C0" FONTNAME="ＭＳ ゴシック" FONTSIZE="9" OUTPUT="0" LEFT="60" TOP="310"WIDTH="1100" HEIGHT="280" &gt;&lt;TEXTBOX NAME="TB15" ELEMENT="配偶者_身長" FORECOLOR="#00080000" BACKCOLOR="#00FFFFFF" FONTNAME="ＭＳ ゴシック" FONTSIZE="9" DATATYPE="NUMERIC"DECIMALPLACES="0" IMEMODE="02" BEFORESTRING="配偶者_身長 " AFTERSTRING="cm" MAXVALUE="250" MINVALUE="50" SKIP="True" OUTPUT="2"  LEFT="1260" TOP="290" WIDTH="496" HEIGHT="280" TABINDEX="27" OUTFORECOLOR="#00000000" OUTBR="AFTER"&gt;&lt;LABEL NAME="LA-TB15" TITLE="cm" FORECOLOR="#00000000" BACKCOLOR="#00C0C0C0" FONTNAME="ＭＳ ゴシック" FONTSIZE="9" OUTPUT="0" LEFT="1856" TOP="310" WIDTH="200" HEIGHT="280" &gt;</v>
      </c>
      <c r="Z31" s="12" t="str">
        <f>IF(OR(I31="複数選択",I31="択一"),"&lt;LABEL NAME=""L-LB"&amp;RIGHT("0"&amp;TEXT(COUNTIF(I$2:I31,"複数選択")+COUNTIF(I$2:I31,"択一"),"#"),2)&amp;""" TITLE="""&amp;D31&amp;""" FORECOLOR=""#00000000"" BACKCOLOR=""#00C0C0C0"" FONTNAME=""ＭＳ ゴシック"" FONTSIZE=""9"" OUTPUT=""0"" LEFT="""&amp;Q31&amp;""" TOP="""&amp;R31+20&amp;"""WIDTH="""&amp;TEXT(LENB(D31)*90,"#")&amp;""" HEIGHT="""&amp;T31&amp;""" &gt;&lt;LISTBOX NAME=""LB"&amp;RIGHT("0"&amp;TEXT(COUNTIF(I$2:I31,"複数選択")+COUNTIF(I$2:I31,"択一"),"#"),2)&amp;""" ELEMENT="""&amp;D31&amp;""" FORECOLOR=""#00080000"" BACKCOLOR=""#00FFFFFF"" FONTNAME=""ＭＳ ゴシック"" FONTSIZE=""9"""&amp;IF(J31="文字列",""," DATATYPE=""NUMERIC""")&amp;" IMEMODE="""&amp;IF(K31="全角","04","02")&amp;""" BEFORESTRING="""&amp;E31&amp;" "" AFTERSTRING="""&amp;G31&amp;""" MULTIPLE="""&amp;IF(I31="複数選択","True")&amp;""" MINVALUE="""&amp;N31&amp;""" SKIP="""&amp;IF(H31="必須","False","True")&amp;""" OUTPUT=""2""  LEFT="""&amp;TEXT(Q31+100+LENB(D31)*90,"#")&amp;""" TOP="""&amp;R31&amp;""" WIDTH="""&amp;TEXT(O31*92+120,"#")&amp;""" HEIGHT="""&amp;T31&amp;""" TABINDEX="""&amp;TEXT(COUNTA(I$2:I31),"#")&amp;""" OUTFORECOLOR=""#00000000"" OUTBR=""AFTER""&gt;&lt;LISTBOXOPTION TITLE="""&amp;LEFT(L31,SEARCH("｜",L31)-1)&amp;""" SELECTED=""True"" VALUE="""&amp;LEFT(L31,SEARCH("｜",L31)-1)&amp;"""&gt;"&amp;IFERROR("&lt;LISTBOXOPTION TITLE="""&amp;
MID(L31,SEARCH("★",SUBSTITUTE(L31,"｜","★",1))+1,SEARCH("★",SUBSTITUTE(L31,"｜","★",2))-SEARCH("★",SUBSTITUTE(L31,"｜","★",1))-1)&amp;""" VALUE="""&amp;MID(L31,SEARCH("★",SUBSTITUTE(L31,"｜","★",1))+1,SEARCH("★",SUBSTITUTE(L31,"｜","★",2))-SEARCH("★",SUBSTITUTE(L31,"｜","★",1))-1)&amp;"""&gt;","")&amp;
IFERROR("&lt;LISTBOXOPTION TITLE="""&amp;MID(L31,
SEARCH("★",SUBSTITUTE(L31,"｜","★",2))+1,SEARCH("★",SUBSTITUTE(L31,"｜","★",3))-SEARCH("★",SUBSTITUTE(L31,"｜","★",2))-1)&amp;""" VALUE="""&amp;MID(L31,SEARCH("★",SUBSTITUTE(L31,"｜","★",2))+1,SEARCH("★",SUBSTITUTE(L31,"｜","★",3))-SEARCH("★",SUBSTITUTE(L31,"｜","★",2))-1)&amp;"""&gt;","")&amp;IFERROR("&lt;LISTBOXOPTION TITLE="""&amp;MID(L31,SEARCH("★",SUBSTITUTE(L31,"｜","★",3))+1,SEARCH("★",SUBSTITUTE(L31,"｜","★",4))-SEARCH("★",SUBSTITUTE(L31,"｜","★",3))-1)&amp;""" VALUE="""&amp;MID(L31,SEARCH("★",SUBSTITUTE(L31,"｜","★",3))+1,SEARCH("★",SUBSTITUTE(L31,"｜","★",4))-SEARCH("★",SUBSTITUTE(L31,"｜","★",3))-1)&amp;"""&gt;","")&amp;IFERROR("&lt;LISTBOXOPTION TITLE="""&amp;MID(L31,SEARCH("★",SUBSTITUTE(L31,"｜","★",4))+1,SEARCH("★",SUBSTITUTE(L31,"｜","★",5))-SEARCH("★",SUBSTITUTE(L31,"｜","★",4))-1)&amp;""" VALUE="""&amp;MID(L31,SEARCH("★",SUBSTITUTE(L31,"｜","★",4))+1,SEARCH("★",SUBSTITUTE(L31,"｜","★",5))-SEARCH("★",SUBSTITUTE(L31,"｜","★",4))-1
)&amp;"""&gt;","")&amp;
IFERROR("&lt;LISTBOXOPTION TITLE="""&amp;MID(L31,SEARCH("★",SUBSTITUTE(L31,"｜","★",5))+1,SEARCH("★",SUBSTITUTE(L31,"｜","★",6))-SEARCH("★",SUBSTITUTE(L31,"｜","★",5))-1)&amp;""" VALUE="""&amp;MID(L31,SEARCH("★",SUBSTITUTE(L31,"｜","★",5))+1,SEARCH("★",SUBSTITUTE(L31,"｜","★",6))-SEARCH("★",SUBSTITUTE(L31,"｜","★",5))-1
)&amp;"""&gt;","")&amp;IFERROR("&lt;LISTBOXOPTION TITLE="""&amp;MID(L31,SEARCH("★",SUBSTITUTE(L31,"｜","★",6))+1,SEARCH("★",SUBSTITUTE(L31,"｜","★",7))-SEARCH("★",SUBSTITUTE(L31,"｜","★",6))-1)&amp;""" VALUE="""&amp;MID(L31,SEARCH("★",SUBSTITUTE(L31,"｜","★",6))+1,SEARCH("★",SUBSTITUTE(L31,"｜","★",7))-SEARCH("★",SUBSTITUTE(L31,"｜","★",6))-1
)&amp;"""&gt;","")&amp;IFERROR("&lt;LISTBOXOPTION TITLE="""&amp;MID(L31,SEARCH("★",SUBSTITUTE(L31,"｜","★",7))+1,SEARCH("★",SUBSTITUTE(L31,"｜","★",8))-SEARCH("★",SUBSTITUTE(L31,"｜","★",7))-1)&amp;""" VALUE="""&amp;MID(L31,SEARCH("★",SUBSTITUTE(L31,"｜","★",7))+1,SEARCH("★",SUBSTITUTE(L31,"｜","★",8))-SEARCH("★",SUBSTITUTE(L31,"｜","★",7))-1
)&amp;"""&gt;","")&amp;IFERROR("&lt;LISTBOXOPTION TITLE="""&amp;MID(L31,SEARCH("★",SUBSTITUTE(L31,"｜","★",8))+1,SEARCH("★",SUBSTITUTE(L31,"｜","★",9))-SEARCH("★",SUBSTITUTE(L31,"｜","★",8))-1)&amp;""" VALUE="""&amp;MID(L31,SEARCH("★",SUBSTITUTE(L31,"｜","★",8))+1,SEARCH("★",SUBSTITUTE(L31,"｜","★",9))-SEARCH("★",SUBSTITUTE(L31,"｜","★",8))-1
)&amp;"""&gt;","")&amp;IFERROR("&lt;LISTBOXOPTION TITLE="""&amp;MID(L31,SEARCH("★",SUBSTITUTE(L31,"｜","★",9))+1,SEARCH("★",SUBSTITUTE(L31,"｜","★",10))-SEARCH("★",SUBSTITUTE(L31,"｜","★",9))-1)&amp;""" VALUE="""&amp;MID(L31,SEARCH("★",SUBSTITUTE(L31,"｜","★",9))+1,SEARCH("★",SUBSTITUTE(L31,"｜","★",10))-SEARCH("★",SUBSTITUTE(L31,"｜","★",9))-1
)&amp;"""&gt;","")&amp;IFERROR("&lt;LISTBOXOPTION TITLE="""&amp;MID(L31,SEARCH("★",SUBSTITUTE(L31,"｜","★",10))+1,SEARCH("★",SUBSTITUTE(L31,"｜","★",11))-SEARCH("★",SUBSTITUTE(L31,"｜","★",10))-1)&amp;""" VALUE="""&amp;MID(L31,SEARCH("★",SUBSTITUTE(L31,"｜","★",10))+1,SEARCH("★",SUBSTITUTE(L31,"｜","★",11))-SEARCH("★",SUBSTITUTE(L31,"｜","★",10))-1
)&amp;"""&gt;","")&amp;IFERROR("&lt;LISTBOXOPTION TITLE="""&amp;MID(L31,SEARCH("★",SUBSTITUTE(L31,"｜","★",11))+1,SEARCH("★",SUBSTITUTE(L31,"｜","★",12))-SEARCH("★",SUBSTITUTE(L31,"｜","★",11))-1)&amp;""" VALUE="""&amp;MID(L31,SEARCH("★",SUBSTITUTE(L31,"｜","★",11))+1,SEARCH("★",SUBSTITUTE(L31,"｜","★",12))-SEARCH("★",SUBSTITUTE(L31,"｜","★",11))-1
)&amp;"""&gt;","")&amp;IFERROR("&lt;LISTBOXOPTION TITLE="""&amp;MID(L31,SEARCH("★",SUBSTITUTE(L31,"｜","★",12))+1,SEARCH("★",SUBSTITUTE(L31,"｜","★",13))-SEARCH("★",SUBSTITUTE(L31,"｜","★",12))-1)&amp;""" VALUE="""&amp;MID(L31,SEARCH("★",SUBSTITUTE(L31,"｜","★",12))+1,SEARCH("★",SUBSTITUTE(L31,"｜","★",13))-SEARCH("★",SUBSTITUTE(L31,"｜","★",12))-1
)&amp;"""&gt;","")&amp;IFERROR("&lt;LISTBOXOPTION TITLE="""&amp;MID(L31,SEARCH("★",SUBSTITUTE(L31,"｜","★",13))+1,SEARCH("★",SUBSTITUTE(L31,"｜","★",14))-SEARCH("★",SUBSTITUTE(L31,"｜","★",13))-1)&amp;""" VALUE="""&amp;MID(L31,SEARCH("★",SUBSTITUTE(L31,"｜","★",13))+1,SEARCH("★",SUBSTITUTE(L31,"｜","★",14))-SEARCH("★",SUBSTITUTE(L31,"｜","★",13))-1
)&amp;"""&gt;","")&amp;IFERROR("&lt;LISTBOXOPTION TITLE="""&amp;MID(L31,SEARCH("★",SUBSTITUTE(L31,"｜","★",14))+1,SEARCH("★",SUBSTITUTE(L31,"｜","★",15))-SEARCH("★",SUBSTITUTE(L31,"｜","★",14))-1)&amp;""" VALUE="""&amp;MID(L31,SEARCH("★",SUBSTITUTE(L31,"｜","★",14))+1,SEARCH("★",SUBSTITUTE(L31,"｜","★",15))-SEARCH("★",SUBSTITUTE(L31,"｜","★",14))-1
)&amp;"""&gt;","")&amp;IFERROR("&lt;LISTBOXOPTION TITLE="""&amp;MID(L31,SEARCH("★",SUBSTITUTE(L31,"｜","★",15))+1,SEARCH("★",SUBSTITUTE(L31,"｜","★",16))-SEARCH("★",SUBSTITUTE(L31,"｜","★",15))-1)&amp;""" VALUE="""&amp;MID(L31,SEARCH("★",SUBSTITUTE(L31,"｜","★",15))+1,SEARCH("★",SUBSTITUTE(L31,"｜","★",16))-SEARCH("★",SUBSTITUTE(L31,"｜","★",15))-1
)&amp;"""&gt;","")&amp;IFERROR("&lt;LISTBOXOPTION TITLE="""&amp;MID(L31,SEARCH("★",SUBSTITUTE(L31,"｜","★",16))+1,SEARCH("★",SUBSTITUTE(L31,"｜","★",17))-SEARCH("★",SUBSTITUTE(L31,"｜","★",16))-1)&amp;""" VALUE="""&amp;MID(L31,SEARCH("★",SUBSTITUTE(L31,"｜","★",16))+1,SEARCH("★",SUBSTITUTE(L31,"｜","★",16))-SEARCH("★",SUBSTITUTE(L31,"｜","★",16))-1
)&amp;"""&gt;","")&amp;"&lt;/LISTBOX&gt;"&amp;IF(G31&lt;&gt;"","&lt;LABEL NAME=""LA-LB"&amp;RIGHT("0"&amp;TEXT(COUNTIF(I$2:I31,"複数選択")+COUNTIF(I$2:I31,"択一"),"#"),2)&amp;""" TITLE="""&amp;G31&amp;""" FORECOLOR=""#00000000"" BACKCOLOR=""#00C0C0C0"" FONTNAME=""ＭＳ ゴシック"" FONTSIZE=""9"" OUTPUT=""0"" LEFT="""&amp;TEXT(Q31+100+LENB(D31)*90+O31*110+100,"#")&amp;""" TOP="""&amp;R31+20&amp;""" WIDTH="""&amp;TEXT(LEN(G31)*400,"#")&amp;""" HEIGHT="""&amp;T31&amp;""" &gt;",""),AA31)</f>
        <v>エラー</v>
      </c>
      <c r="AA31" s="12" t="str">
        <f>IF(I31="文字表示","&lt;LABEL NAME=""LL"&amp;RIGHT("0"&amp;TEXT(COUNTIF(I$2:I31,"文字表示"),"#"),2)&amp;""" TITLE="""&amp;F31&amp;""" FORECOLOR=""#00000000"" BACKCOLOR=""#00C0C0C0"" FONTNAME=""ＭＳ ゴシック"" FONTSIZE=""9"" OUTPUT=""0"" LEFT="""&amp;Q31&amp;""" TOP="""&amp;R31+20&amp;"""WIDTH="""&amp;TEXT(LENB(F31)*92,"#")&amp;""" HEIGHT="""&amp;T31&amp;""" &gt;","エラー")</f>
        <v>エラー</v>
      </c>
    </row>
    <row r="32" spans="1:27" ht="15.75" customHeight="1" x14ac:dyDescent="0.15">
      <c r="A32" s="25"/>
      <c r="B32" s="25"/>
      <c r="C32" s="25"/>
      <c r="D32" s="16" t="s">
        <v>98</v>
      </c>
      <c r="E32" s="16" t="s">
        <v>98</v>
      </c>
      <c r="F32" s="25"/>
      <c r="G32" s="25" t="s">
        <v>69</v>
      </c>
      <c r="H32" s="22"/>
      <c r="I32" s="23" t="s">
        <v>50</v>
      </c>
      <c r="J32" s="23" t="s">
        <v>51</v>
      </c>
      <c r="K32" s="24" t="s">
        <v>45</v>
      </c>
      <c r="L32" s="16"/>
      <c r="M32" s="25">
        <v>300</v>
      </c>
      <c r="N32" s="25">
        <v>0</v>
      </c>
      <c r="O32" s="25">
        <v>3</v>
      </c>
      <c r="P32" s="9" t="str">
        <f ca="1">IF(C32&lt;&gt;"",IF(COUNTA(C$2:C32)=1,"&lt;GROUP ELEMENT=""GP"&amp;RIGHT("0"&amp;COUNTA(C$2:C32),2)&amp;""" NAME=""GP"&amp;RIGHT("0"&amp;COUNTA(C$2:C32),2)&amp;""" TITLE="""&amp;C32&amp;""" FORECOLOR=""#00000000"" BACKCOLOR=""#00C0C0C0"" FONTSIZE=""9"" OUTPUT=""0"" LEFT="""&amp;Q32&amp;""" TOP="""&amp;R32&amp;""" WIDTH="""&amp;S32&amp;""" HEIGHT="""&amp;T32&amp;""" OUTFORECOLOR=""#00000000""&gt;",IF(C32="終了","&lt;/GROUP&gt;&lt;COMMANDBUTTON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ELEMENT=""GP"&amp;RIGHT("0"&amp;TEXT(COUNTA(C$2:C32),"#"),2)&amp;""" NAME=""GP"&amp;RIGHT("0"&amp;COUNTA(C$2:C32),2)&amp;""" TITLE="""&amp;C32&amp;""" FORECOLOR=""#00000000"" BACKCOLOR=""#00C0C0C0"" FONTSIZE=""9"" OUTPUT=""0"" LEFT="""&amp;Q32&amp;""" TOP="""&amp;R32&amp;""" WIDTH="""&amp;S32&amp;""" HEIGHT="""&amp;T32&amp;""" OUTFORECOLOR=""#00000000""&gt;")),Y32)</f>
        <v>&lt;LABEL NAME="L-TB16" TITLE="配偶者_体重" FORECOLOR="#00000000" BACKCOLOR="#00C0C0C0" FONTNAME="ＭＳ ゴシック" FONTSIZE="9" OUTPUT="0" LEFT="2582" TOP="310"WIDTH="1100" HEIGHT="280" &gt;&lt;TEXTBOX NAME="TB16" ELEMENT="配偶者_体重" FORECOLOR="#00080000" BACKCOLOR="#00FFFFFF" FONTNAME="ＭＳ ゴシック" FONTSIZE="9" DATATYPE="NUMERIC"DECIMALPLACES="0" IMEMODE="02" BEFORESTRING="配偶者_体重 " AFTERSTRING="kg" MAXVALUE="300" MINVALUE="0" SKIP="True" OUTPUT="2"  LEFT="3782" TOP="290" WIDTH="496" HEIGHT="280" TABINDEX="28" OUTFORECOLOR="#00000000" OUTBR="AFTER"&gt;&lt;LABEL NAME="LA-TB16" TITLE="kg" FORECOLOR="#00000000" BACKCOLOR="#00C0C0C0" FONTNAME="ＭＳ ゴシック" FONTSIZE="9" OUTPUT="0" LEFT="4378" TOP="310" WIDTH="200" HEIGHT="280" &gt;</v>
      </c>
      <c r="Q32" s="14">
        <f t="shared" ref="Q32:Q48" si="17">IF(AND(C32="",C31=""),IF(Q31+S31+250+S32&lt;S$2,Q31+S31+250,Q$3),60)</f>
        <v>2582</v>
      </c>
      <c r="R32" s="14">
        <f t="shared" ref="R32:R48" ca="1" si="18">IF(C32="",IF(C31="",IF(Q32&gt;Q31,R31,R31+20+U31),290),INDIRECT("R"&amp;W31)+INDIRECT("T"&amp;W31)+100)</f>
        <v>290</v>
      </c>
      <c r="S32" s="14">
        <f t="shared" ref="S32:S48" si="19">IF(C32&lt;&gt;"",16540,MIN(800+LENB(D32)*92+MAX(LENB(F32),O32)*92+LENB(G32)*92,S$2-200))</f>
        <v>2272</v>
      </c>
      <c r="T32" s="14">
        <f ca="1">IF(C32&lt;&gt;"",SUM(INDIRECT("V"&amp;ROW()):INDIRECT("V"&amp;X33))+400,MAX(190*(IFERROR(SEARCH("★",SUBSTITUTE(L32,"｜","★",1))&gt;0,0)+IFERROR(SEARCH("★",SUBSTITUTE(L32,"｜","★",2))&gt;0,0)+IFERROR(SEARCH("★",SUBSTITUTE(L32,"｜","★",3))&gt;0,0)+IFERROR(SEARCH("★",SUBSTITUTE(L32,"｜","★",4))&gt;0,0)+IFERROR(SEARCH("★",SUBSTITUTE(L32,"｜","★",5))&gt;0,0)+IFERROR(SEARCH("★",SUBSTITUTE(L32,"｜","★",6))&gt;0,0)+IFERROR(SEARCH("★",SUBSTITUTE(L32,"｜","★",7))&gt;0,0)+IFERROR(SEARCH("★",SUBSTITUTE(L32,"｜","★",8))&gt;0,0)+IFERROR(SEARCH("★",SUBSTITUTE(L32,"｜","★",9))&gt;0,0)+IFERROR(SEARCH("★",SUBSTITUTE(L32,"｜","★",10))&gt;0,0)+IFERROR(SEARCH("★",SUBSTITUTE(L32,"｜","★",11))&gt;0,0)+IFERROR(SEARCH("★",SUBSTITUTE(L32,"｜","★",12))&gt;0,0)+IFERROR(SEARCH("★",SUBSTITUTE(L32,"｜","★",13))&gt;0,0)+IFERROR(SEARCH("★",SUBSTITUTE(L32,"｜","★",14))&gt;0,0)+IFERROR(SEARCH("★",SUBSTITUTE(L32,"｜","★",15))&gt;0,0))+40,280))</f>
        <v>280</v>
      </c>
      <c r="U32" s="14">
        <f t="shared" ref="U32:U48" ca="1" si="20">IF(Q31+S31+150+S32&lt;$S$2,MAX(U31,T32),T32)</f>
        <v>280</v>
      </c>
      <c r="V32" s="14">
        <f t="shared" ref="V32:V48" si="21">IF(C32="",IF(Q32+S32+250+S33&gt;=$S$2,U32,0),"")</f>
        <v>0</v>
      </c>
      <c r="W32" s="14">
        <f t="shared" si="15"/>
        <v>30</v>
      </c>
      <c r="X32" s="14">
        <f t="shared" si="16"/>
        <v>37</v>
      </c>
      <c r="Y32" s="12" t="str">
        <f ca="1">IF(I32="普通入力","&lt;LABEL NAME=""L-TB"&amp;RIGHT("0"&amp;TEXT(COUNTIF(I$2:I32,"普通入力"),"#"),2)&amp;""" TITLE="""&amp;D32&amp;""" FORECOLOR=""#00000000"" BACKCOLOR=""#00C0C0C0"" FONTNAME=""ＭＳ ゴシック"" FONTSIZE=""9"" OUTPUT=""0"" LEFT="""&amp;Q32&amp;""" TOP="""&amp;R32+20&amp;"""WIDTH="""&amp;TEXT(LENB(D32)*100,"#")&amp;""" HEIGHT="""&amp;T32&amp;""" &gt;&lt;TEXTBOX NAME=""TB"&amp;RIGHT("0"&amp;TEXT(COUNTIF(I$2:I32,"普通入力"),"#"),2)&amp;""" ELEMENT="""&amp;D32&amp;""" FORECOLOR=""#00080000"" BACKCOLOR=""#00FFFFFF"" FONTNAME=""ＭＳ ゴシック"" FONTSIZE=""9"""&amp;IF(J32="文字列",""," DATATYPE=""NUMERIC""")&amp;"DECIMALPLACES="""&amp;IF(LEFT(J32,2)="小数",RIGHT(J32,1),0)&amp;""" IMEMODE="""&amp;IF(K32="全角","04","02")&amp;""" BEFORESTRING="""&amp;E32&amp;" "" AFTERSTRING="""&amp;G32&amp;""" MAXVALUE="""&amp;M32&amp;""" MINVALUE="""&amp;N32&amp;""" SKIP="""&amp;IF(H32="必須","False","True")&amp;""" OUTPUT=""2""  LEFT="""&amp;TEXT(Q32+100+LENB(D32)*100,"#")&amp;""" TOP="""&amp;R32&amp;""" WIDTH="""&amp;TEXT(220+O32*92,"#")&amp;""" HEIGHT="""&amp;T32&amp;""" TABINDEX="""&amp;TEXT(COUNTA(I$2:I32),"#")&amp;""" OUTFORECOLOR=""#00000000"" OUTBR=""AFTER""&gt;"&amp;IF(G32&lt;&gt;"","&lt;LABEL NAME=""LA-TB"&amp;RIGHT("0"&amp;TEXT(COUNTIF(I$2:I32,"普通入力"),"#"),2)&amp;""" TITLE="""&amp;G32&amp;""" FORECOLOR=""#00000000"" BACKCOLOR=""#00C0C0C0"" FONTNAME=""ＭＳ ゴシック"" FONTSIZE=""9"" OUTPUT=""0"" LEFT="""&amp;TEXT(Q32+100+LENB(D32)*100+O32*92+320,"#")&amp;""" TOP="""&amp;R32+20&amp;""" WIDTH="""&amp;TEXT(LENB(G32)*100,"#")&amp;""" HEIGHT="""&amp;T32&amp;""" &gt;",""),Z32)</f>
        <v>&lt;LABEL NAME="L-TB16" TITLE="配偶者_体重" FORECOLOR="#00000000" BACKCOLOR="#00C0C0C0" FONTNAME="ＭＳ ゴシック" FONTSIZE="9" OUTPUT="0" LEFT="2582" TOP="310"WIDTH="1100" HEIGHT="280" &gt;&lt;TEXTBOX NAME="TB16" ELEMENT="配偶者_体重" FORECOLOR="#00080000" BACKCOLOR="#00FFFFFF" FONTNAME="ＭＳ ゴシック" FONTSIZE="9" DATATYPE="NUMERIC"DECIMALPLACES="0" IMEMODE="02" BEFORESTRING="配偶者_体重 " AFTERSTRING="kg" MAXVALUE="300" MINVALUE="0" SKIP="True" OUTPUT="2"  LEFT="3782" TOP="290" WIDTH="496" HEIGHT="280" TABINDEX="28" OUTFORECOLOR="#00000000" OUTBR="AFTER"&gt;&lt;LABEL NAME="LA-TB16" TITLE="kg" FORECOLOR="#00000000" BACKCOLOR="#00C0C0C0" FONTNAME="ＭＳ ゴシック" FONTSIZE="9" OUTPUT="0" LEFT="4378" TOP="310" WIDTH="200" HEIGHT="280" &gt;</v>
      </c>
      <c r="Z32" s="12" t="str">
        <f>IF(OR(I32="複数選択",I32="択一"),"&lt;LABEL NAME=""L-LB"&amp;RIGHT("0"&amp;TEXT(COUNTIF(I$2:I32,"複数選択")+COUNTIF(I$2:I32,"択一"),"#"),2)&amp;""" TITLE="""&amp;D32&amp;""" FORECOLOR=""#00000000"" BACKCOLOR=""#00C0C0C0"" FONTNAME=""ＭＳ ゴシック"" FONTSIZE=""9"" OUTPUT=""0"" LEFT="""&amp;Q32&amp;""" TOP="""&amp;R32+20&amp;"""WIDTH="""&amp;TEXT(LENB(D32)*90,"#")&amp;""" HEIGHT="""&amp;T32&amp;""" &gt;&lt;LISTBOX NAME=""LB"&amp;RIGHT("0"&amp;TEXT(COUNTIF(I$2:I32,"複数選択")+COUNTIF(I$2:I32,"択一"),"#"),2)&amp;""" ELEMENT="""&amp;D32&amp;""" FORECOLOR=""#00080000"" BACKCOLOR=""#00FFFFFF"" FONTNAME=""ＭＳ ゴシック"" FONTSIZE=""9"""&amp;IF(J32="文字列",""," DATATYPE=""NUMERIC""")&amp;" IMEMODE="""&amp;IF(K32="全角","04","02")&amp;""" BEFORESTRING="""&amp;E32&amp;" "" AFTERSTRING="""&amp;G32&amp;""" MULTIPLE="""&amp;IF(I32="複数選択","True")&amp;""" MINVALUE="""&amp;N32&amp;""" SKIP="""&amp;IF(H32="必須","False","True")&amp;""" OUTPUT=""2""  LEFT="""&amp;TEXT(Q32+100+LENB(D32)*90,"#")&amp;""" TOP="""&amp;R32&amp;""" WIDTH="""&amp;TEXT(O32*92+120,"#")&amp;""" HEIGHT="""&amp;T32&amp;""" TABINDEX="""&amp;TEXT(COUNTA(I$2:I32),"#")&amp;""" OUTFORECOLOR=""#00000000"" OUTBR=""AFTER""&gt;&lt;LISTBOXOPTION TITLE="""&amp;LEFT(L32,SEARCH("｜",L32)-1)&amp;""" SELECTED=""True"" VALUE="""&amp;LEFT(L32,SEARCH("｜",L32)-1)&amp;"""&gt;"&amp;IFERROR("&lt;LISTBOXOPTION TITLE="""&amp;
MID(L32,SEARCH("★",SUBSTITUTE(L32,"｜","★",1))+1,SEARCH("★",SUBSTITUTE(L32,"｜","★",2))-SEARCH("★",SUBSTITUTE(L32,"｜","★",1))-1)&amp;""" VALUE="""&amp;MID(L32,SEARCH("★",SUBSTITUTE(L32,"｜","★",1))+1,SEARCH("★",SUBSTITUTE(L32,"｜","★",2))-SEARCH("★",SUBSTITUTE(L32,"｜","★",1))-1)&amp;"""&gt;","")&amp;
IFERROR("&lt;LISTBOXOPTION TITLE="""&amp;MID(L32,
SEARCH("★",SUBSTITUTE(L32,"｜","★",2))+1,SEARCH("★",SUBSTITUTE(L32,"｜","★",3))-SEARCH("★",SUBSTITUTE(L32,"｜","★",2))-1)&amp;""" VALUE="""&amp;MID(L32,SEARCH("★",SUBSTITUTE(L32,"｜","★",2))+1,SEARCH("★",SUBSTITUTE(L32,"｜","★",3))-SEARCH("★",SUBSTITUTE(L32,"｜","★",2))-1)&amp;"""&gt;","")&amp;IFERROR("&lt;LISTBOXOPTION TITLE="""&amp;MID(L32,SEARCH("★",SUBSTITUTE(L32,"｜","★",3))+1,SEARCH("★",SUBSTITUTE(L32,"｜","★",4))-SEARCH("★",SUBSTITUTE(L32,"｜","★",3))-1)&amp;""" VALUE="""&amp;MID(L32,SEARCH("★",SUBSTITUTE(L32,"｜","★",3))+1,SEARCH("★",SUBSTITUTE(L32,"｜","★",4))-SEARCH("★",SUBSTITUTE(L32,"｜","★",3))-1)&amp;"""&gt;","")&amp;IFERROR("&lt;LISTBOXOPTION TITLE="""&amp;MID(L32,SEARCH("★",SUBSTITUTE(L32,"｜","★",4))+1,SEARCH("★",SUBSTITUTE(L32,"｜","★",5))-SEARCH("★",SUBSTITUTE(L32,"｜","★",4))-1)&amp;""" VALUE="""&amp;MID(L32,SEARCH("★",SUBSTITUTE(L32,"｜","★",4))+1,SEARCH("★",SUBSTITUTE(L32,"｜","★",5))-SEARCH("★",SUBSTITUTE(L32,"｜","★",4))-1
)&amp;"""&gt;","")&amp;
IFERROR("&lt;LISTBOXOPTION TITLE="""&amp;MID(L32,SEARCH("★",SUBSTITUTE(L32,"｜","★",5))+1,SEARCH("★",SUBSTITUTE(L32,"｜","★",6))-SEARCH("★",SUBSTITUTE(L32,"｜","★",5))-1)&amp;""" VALUE="""&amp;MID(L32,SEARCH("★",SUBSTITUTE(L32,"｜","★",5))+1,SEARCH("★",SUBSTITUTE(L32,"｜","★",6))-SEARCH("★",SUBSTITUTE(L32,"｜","★",5))-1
)&amp;"""&gt;","")&amp;IFERROR("&lt;LISTBOXOPTION TITLE="""&amp;MID(L32,SEARCH("★",SUBSTITUTE(L32,"｜","★",6))+1,SEARCH("★",SUBSTITUTE(L32,"｜","★",7))-SEARCH("★",SUBSTITUTE(L32,"｜","★",6))-1)&amp;""" VALUE="""&amp;MID(L32,SEARCH("★",SUBSTITUTE(L32,"｜","★",6))+1,SEARCH("★",SUBSTITUTE(L32,"｜","★",7))-SEARCH("★",SUBSTITUTE(L32,"｜","★",6))-1
)&amp;"""&gt;","")&amp;IFERROR("&lt;LISTBOXOPTION TITLE="""&amp;MID(L32,SEARCH("★",SUBSTITUTE(L32,"｜","★",7))+1,SEARCH("★",SUBSTITUTE(L32,"｜","★",8))-SEARCH("★",SUBSTITUTE(L32,"｜","★",7))-1)&amp;""" VALUE="""&amp;MID(L32,SEARCH("★",SUBSTITUTE(L32,"｜","★",7))+1,SEARCH("★",SUBSTITUTE(L32,"｜","★",8))-SEARCH("★",SUBSTITUTE(L32,"｜","★",7))-1
)&amp;"""&gt;","")&amp;IFERROR("&lt;LISTBOXOPTION TITLE="""&amp;MID(L32,SEARCH("★",SUBSTITUTE(L32,"｜","★",8))+1,SEARCH("★",SUBSTITUTE(L32,"｜","★",9))-SEARCH("★",SUBSTITUTE(L32,"｜","★",8))-1)&amp;""" VALUE="""&amp;MID(L32,SEARCH("★",SUBSTITUTE(L32,"｜","★",8))+1,SEARCH("★",SUBSTITUTE(L32,"｜","★",9))-SEARCH("★",SUBSTITUTE(L32,"｜","★",8))-1
)&amp;"""&gt;","")&amp;IFERROR("&lt;LISTBOXOPTION TITLE="""&amp;MID(L32,SEARCH("★",SUBSTITUTE(L32,"｜","★",9))+1,SEARCH("★",SUBSTITUTE(L32,"｜","★",10))-SEARCH("★",SUBSTITUTE(L32,"｜","★",9))-1)&amp;""" VALUE="""&amp;MID(L32,SEARCH("★",SUBSTITUTE(L32,"｜","★",9))+1,SEARCH("★",SUBSTITUTE(L32,"｜","★",10))-SEARCH("★",SUBSTITUTE(L32,"｜","★",9))-1
)&amp;"""&gt;","")&amp;IFERROR("&lt;LISTBOXOPTION TITLE="""&amp;MID(L32,SEARCH("★",SUBSTITUTE(L32,"｜","★",10))+1,SEARCH("★",SUBSTITUTE(L32,"｜","★",11))-SEARCH("★",SUBSTITUTE(L32,"｜","★",10))-1)&amp;""" VALUE="""&amp;MID(L32,SEARCH("★",SUBSTITUTE(L32,"｜","★",10))+1,SEARCH("★",SUBSTITUTE(L32,"｜","★",11))-SEARCH("★",SUBSTITUTE(L32,"｜","★",10))-1
)&amp;"""&gt;","")&amp;IFERROR("&lt;LISTBOXOPTION TITLE="""&amp;MID(L32,SEARCH("★",SUBSTITUTE(L32,"｜","★",11))+1,SEARCH("★",SUBSTITUTE(L32,"｜","★",12))-SEARCH("★",SUBSTITUTE(L32,"｜","★",11))-1)&amp;""" VALUE="""&amp;MID(L32,SEARCH("★",SUBSTITUTE(L32,"｜","★",11))+1,SEARCH("★",SUBSTITUTE(L32,"｜","★",12))-SEARCH("★",SUBSTITUTE(L32,"｜","★",11))-1
)&amp;"""&gt;","")&amp;IFERROR("&lt;LISTBOXOPTION TITLE="""&amp;MID(L32,SEARCH("★",SUBSTITUTE(L32,"｜","★",12))+1,SEARCH("★",SUBSTITUTE(L32,"｜","★",13))-SEARCH("★",SUBSTITUTE(L32,"｜","★",12))-1)&amp;""" VALUE="""&amp;MID(L32,SEARCH("★",SUBSTITUTE(L32,"｜","★",12))+1,SEARCH("★",SUBSTITUTE(L32,"｜","★",13))-SEARCH("★",SUBSTITUTE(L32,"｜","★",12))-1
)&amp;"""&gt;","")&amp;IFERROR("&lt;LISTBOXOPTION TITLE="""&amp;MID(L32,SEARCH("★",SUBSTITUTE(L32,"｜","★",13))+1,SEARCH("★",SUBSTITUTE(L32,"｜","★",14))-SEARCH("★",SUBSTITUTE(L32,"｜","★",13))-1)&amp;""" VALUE="""&amp;MID(L32,SEARCH("★",SUBSTITUTE(L32,"｜","★",13))+1,SEARCH("★",SUBSTITUTE(L32,"｜","★",14))-SEARCH("★",SUBSTITUTE(L32,"｜","★",13))-1
)&amp;"""&gt;","")&amp;IFERROR("&lt;LISTBOXOPTION TITLE="""&amp;MID(L32,SEARCH("★",SUBSTITUTE(L32,"｜","★",14))+1,SEARCH("★",SUBSTITUTE(L32,"｜","★",15))-SEARCH("★",SUBSTITUTE(L32,"｜","★",14))-1)&amp;""" VALUE="""&amp;MID(L32,SEARCH("★",SUBSTITUTE(L32,"｜","★",14))+1,SEARCH("★",SUBSTITUTE(L32,"｜","★",15))-SEARCH("★",SUBSTITUTE(L32,"｜","★",14))-1
)&amp;"""&gt;","")&amp;IFERROR("&lt;LISTBOXOPTION TITLE="""&amp;MID(L32,SEARCH("★",SUBSTITUTE(L32,"｜","★",15))+1,SEARCH("★",SUBSTITUTE(L32,"｜","★",16))-SEARCH("★",SUBSTITUTE(L32,"｜","★",15))-1)&amp;""" VALUE="""&amp;MID(L32,SEARCH("★",SUBSTITUTE(L32,"｜","★",15))+1,SEARCH("★",SUBSTITUTE(L32,"｜","★",16))-SEARCH("★",SUBSTITUTE(L32,"｜","★",15))-1
)&amp;"""&gt;","")&amp;IFERROR("&lt;LISTBOXOPTION TITLE="""&amp;MID(L32,SEARCH("★",SUBSTITUTE(L32,"｜","★",16))+1,SEARCH("★",SUBSTITUTE(L32,"｜","★",17))-SEARCH("★",SUBSTITUTE(L32,"｜","★",16))-1)&amp;""" VALUE="""&amp;MID(L32,SEARCH("★",SUBSTITUTE(L32,"｜","★",16))+1,SEARCH("★",SUBSTITUTE(L32,"｜","★",16))-SEARCH("★",SUBSTITUTE(L32,"｜","★",16))-1
)&amp;"""&gt;","")&amp;"&lt;/LISTBOX&gt;"&amp;IF(G32&lt;&gt;"","&lt;LABEL NAME=""LA-LB"&amp;RIGHT("0"&amp;TEXT(COUNTIF(I$2:I32,"複数選択")+COUNTIF(I$2:I32,"択一"),"#"),2)&amp;""" TITLE="""&amp;G32&amp;""" FORECOLOR=""#00000000"" BACKCOLOR=""#00C0C0C0"" FONTNAME=""ＭＳ ゴシック"" FONTSIZE=""9"" OUTPUT=""0"" LEFT="""&amp;TEXT(Q32+100+LENB(D32)*90+O32*110+100,"#")&amp;""" TOP="""&amp;R32+20&amp;""" WIDTH="""&amp;TEXT(LEN(G32)*400,"#")&amp;""" HEIGHT="""&amp;T32&amp;""" &gt;",""),AA32)</f>
        <v>エラー</v>
      </c>
      <c r="AA32" s="12" t="str">
        <f>IF(I32="文字表示","&lt;LABEL NAME=""LL"&amp;RIGHT("0"&amp;TEXT(COUNTIF(I$2:I32,"文字表示"),"#"),2)&amp;""" TITLE="""&amp;F32&amp;""" FORECOLOR=""#00000000"" BACKCOLOR=""#00C0C0C0"" FONTNAME=""ＭＳ ゴシック"" FONTSIZE=""9"" OUTPUT=""0"" LEFT="""&amp;Q32&amp;""" TOP="""&amp;R32+20&amp;"""WIDTH="""&amp;TEXT(LENB(F32)*92,"#")&amp;""" HEIGHT="""&amp;T32&amp;""" &gt;","エラー")</f>
        <v>エラー</v>
      </c>
    </row>
    <row r="33" spans="1:27" ht="15.75" customHeight="1" x14ac:dyDescent="0.15">
      <c r="A33" s="25"/>
      <c r="B33" s="25"/>
      <c r="C33" s="25"/>
      <c r="D33" s="16" t="s">
        <v>99</v>
      </c>
      <c r="E33" s="16" t="s">
        <v>99</v>
      </c>
      <c r="F33" s="25"/>
      <c r="G33" s="25" t="s">
        <v>72</v>
      </c>
      <c r="H33" s="22"/>
      <c r="I33" s="23" t="s">
        <v>50</v>
      </c>
      <c r="J33" s="23" t="s">
        <v>51</v>
      </c>
      <c r="K33" s="24" t="s">
        <v>45</v>
      </c>
      <c r="L33" s="16"/>
      <c r="M33" s="25">
        <v>8000</v>
      </c>
      <c r="N33" s="25">
        <v>0</v>
      </c>
      <c r="O33" s="25">
        <v>4</v>
      </c>
      <c r="P33" s="9" t="str">
        <f ca="1">IF(C33&lt;&gt;"",IF(COUNTA(C$2:C33)=1,"&lt;GROUP ELEMENT=""GP"&amp;RIGHT("0"&amp;COUNTA(C$2:C33),2)&amp;""" NAME=""GP"&amp;RIGHT("0"&amp;COUNTA(C$2:C33),2)&amp;""" TITLE="""&amp;C33&amp;""" FORECOLOR=""#00000000"" BACKCOLOR=""#00C0C0C0"" FONTSIZE=""9"" OUTPUT=""0"" LEFT="""&amp;Q33&amp;""" TOP="""&amp;R33&amp;""" WIDTH="""&amp;S33&amp;""" HEIGHT="""&amp;T33&amp;""" OUTFORECOLOR=""#00000000""&gt;",IF(C33="終了","&lt;/GROUP&gt;&lt;COMMANDBUTTON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ELEMENT=""GP"&amp;RIGHT("0"&amp;TEXT(COUNTA(C$2:C33),"#"),2)&amp;""" NAME=""GP"&amp;RIGHT("0"&amp;COUNTA(C$2:C33),2)&amp;""" TITLE="""&amp;C33&amp;""" FORECOLOR=""#00000000"" BACKCOLOR=""#00C0C0C0"" FONTSIZE=""9"" OUTPUT=""0"" LEFT="""&amp;Q33&amp;""" TOP="""&amp;R33&amp;""" WIDTH="""&amp;S33&amp;""" HEIGHT="""&amp;T33&amp;""" OUTFORECOLOR=""#00000000""&gt;")),Y33)</f>
        <v>&lt;LABEL NAME="L-TB17" TITLE="配偶者_出生体重" FORECOLOR="#00000000" BACKCOLOR="#00C0C0C0" FONTNAME="ＭＳ ゴシック" FONTSIZE="9" OUTPUT="0" LEFT="5104" TOP="310"WIDTH="1500" HEIGHT="280" &gt;&lt;TEXTBOX NAME="TB17" ELEMENT="配偶者_出生体重" FORECOLOR="#00080000" BACKCOLOR="#00FFFFFF" FONTNAME="ＭＳ ゴシック" FONTSIZE="9" DATATYPE="NUMERIC"DECIMALPLACES="0" IMEMODE="02" BEFORESTRING="配偶者_出生体重 " AFTERSTRING="g" MAXVALUE="8000" MINVALUE="0" SKIP="True" OUTPUT="2"  LEFT="6704" TOP="290" WIDTH="588" HEIGHT="280" TABINDEX="29" OUTFORECOLOR="#00000000" OUTBR="AFTER"&gt;&lt;LABEL NAME="LA-TB17" TITLE="g" FORECOLOR="#00000000" BACKCOLOR="#00C0C0C0" FONTNAME="ＭＳ ゴシック" FONTSIZE="9" OUTPUT="0" LEFT="7392" TOP="310" WIDTH="100" HEIGHT="280" &gt;</v>
      </c>
      <c r="Q33" s="14">
        <f t="shared" si="17"/>
        <v>5104</v>
      </c>
      <c r="R33" s="14">
        <f t="shared" ca="1" si="18"/>
        <v>290</v>
      </c>
      <c r="S33" s="14">
        <f t="shared" si="19"/>
        <v>2640</v>
      </c>
      <c r="T33" s="14">
        <f ca="1">IF(C33&lt;&gt;"",SUM(INDIRECT("V"&amp;ROW()):INDIRECT("V"&amp;X34))+400,MAX(190*(IFERROR(SEARCH("★",SUBSTITUTE(L33,"｜","★",1))&gt;0,0)+IFERROR(SEARCH("★",SUBSTITUTE(L33,"｜","★",2))&gt;0,0)+IFERROR(SEARCH("★",SUBSTITUTE(L33,"｜","★",3))&gt;0,0)+IFERROR(SEARCH("★",SUBSTITUTE(L33,"｜","★",4))&gt;0,0)+IFERROR(SEARCH("★",SUBSTITUTE(L33,"｜","★",5))&gt;0,0)+IFERROR(SEARCH("★",SUBSTITUTE(L33,"｜","★",6))&gt;0,0)+IFERROR(SEARCH("★",SUBSTITUTE(L33,"｜","★",7))&gt;0,0)+IFERROR(SEARCH("★",SUBSTITUTE(L33,"｜","★",8))&gt;0,0)+IFERROR(SEARCH("★",SUBSTITUTE(L33,"｜","★",9))&gt;0,0)+IFERROR(SEARCH("★",SUBSTITUTE(L33,"｜","★",10))&gt;0,0)+IFERROR(SEARCH("★",SUBSTITUTE(L33,"｜","★",11))&gt;0,0)+IFERROR(SEARCH("★",SUBSTITUTE(L33,"｜","★",12))&gt;0,0)+IFERROR(SEARCH("★",SUBSTITUTE(L33,"｜","★",13))&gt;0,0)+IFERROR(SEARCH("★",SUBSTITUTE(L33,"｜","★",14))&gt;0,0)+IFERROR(SEARCH("★",SUBSTITUTE(L33,"｜","★",15))&gt;0,0))+40,280))</f>
        <v>280</v>
      </c>
      <c r="U33" s="14">
        <f t="shared" ca="1" si="20"/>
        <v>280</v>
      </c>
      <c r="V33" s="14">
        <f t="shared" si="21"/>
        <v>0</v>
      </c>
      <c r="W33" s="14">
        <f t="shared" si="15"/>
        <v>30</v>
      </c>
      <c r="X33" s="14">
        <f t="shared" si="16"/>
        <v>37</v>
      </c>
      <c r="Y33" s="12" t="str">
        <f ca="1">IF(I33="普通入力","&lt;LABEL NAME=""L-TB"&amp;RIGHT("0"&amp;TEXT(COUNTIF(I$2:I33,"普通入力"),"#"),2)&amp;""" TITLE="""&amp;D33&amp;""" FORECOLOR=""#00000000"" BACKCOLOR=""#00C0C0C0"" FONTNAME=""ＭＳ ゴシック"" FONTSIZE=""9"" OUTPUT=""0"" LEFT="""&amp;Q33&amp;""" TOP="""&amp;R33+20&amp;"""WIDTH="""&amp;TEXT(LENB(D33)*100,"#")&amp;""" HEIGHT="""&amp;T33&amp;""" &gt;&lt;TEXTBOX NAME=""TB"&amp;RIGHT("0"&amp;TEXT(COUNTIF(I$2:I33,"普通入力"),"#"),2)&amp;""" ELEMENT="""&amp;D33&amp;""" FORECOLOR=""#00080000"" BACKCOLOR=""#00FFFFFF"" FONTNAME=""ＭＳ ゴシック"" FONTSIZE=""9"""&amp;IF(J33="文字列",""," DATATYPE=""NUMERIC""")&amp;"DECIMALPLACES="""&amp;IF(LEFT(J33,2)="小数",RIGHT(J33,1),0)&amp;""" IMEMODE="""&amp;IF(K33="全角","04","02")&amp;""" BEFORESTRING="""&amp;E33&amp;" "" AFTERSTRING="""&amp;G33&amp;""" MAXVALUE="""&amp;M33&amp;""" MINVALUE="""&amp;N33&amp;""" SKIP="""&amp;IF(H33="必須","False","True")&amp;""" OUTPUT=""2""  LEFT="""&amp;TEXT(Q33+100+LENB(D33)*100,"#")&amp;""" TOP="""&amp;R33&amp;""" WIDTH="""&amp;TEXT(220+O33*92,"#")&amp;""" HEIGHT="""&amp;T33&amp;""" TABINDEX="""&amp;TEXT(COUNTA(I$2:I33),"#")&amp;""" OUTFORECOLOR=""#00000000"" OUTBR=""AFTER""&gt;"&amp;IF(G33&lt;&gt;"","&lt;LABEL NAME=""LA-TB"&amp;RIGHT("0"&amp;TEXT(COUNTIF(I$2:I33,"普通入力"),"#"),2)&amp;""" TITLE="""&amp;G33&amp;""" FORECOLOR=""#00000000"" BACKCOLOR=""#00C0C0C0"" FONTNAME=""ＭＳ ゴシック"" FONTSIZE=""9"" OUTPUT=""0"" LEFT="""&amp;TEXT(Q33+100+LENB(D33)*100+O33*92+320,"#")&amp;""" TOP="""&amp;R33+20&amp;""" WIDTH="""&amp;TEXT(LENB(G33)*100,"#")&amp;""" HEIGHT="""&amp;T33&amp;""" &gt;",""),Z33)</f>
        <v>&lt;LABEL NAME="L-TB17" TITLE="配偶者_出生体重" FORECOLOR="#00000000" BACKCOLOR="#00C0C0C0" FONTNAME="ＭＳ ゴシック" FONTSIZE="9" OUTPUT="0" LEFT="5104" TOP="310"WIDTH="1500" HEIGHT="280" &gt;&lt;TEXTBOX NAME="TB17" ELEMENT="配偶者_出生体重" FORECOLOR="#00080000" BACKCOLOR="#00FFFFFF" FONTNAME="ＭＳ ゴシック" FONTSIZE="9" DATATYPE="NUMERIC"DECIMALPLACES="0" IMEMODE="02" BEFORESTRING="配偶者_出生体重 " AFTERSTRING="g" MAXVALUE="8000" MINVALUE="0" SKIP="True" OUTPUT="2"  LEFT="6704" TOP="290" WIDTH="588" HEIGHT="280" TABINDEX="29" OUTFORECOLOR="#00000000" OUTBR="AFTER"&gt;&lt;LABEL NAME="LA-TB17" TITLE="g" FORECOLOR="#00000000" BACKCOLOR="#00C0C0C0" FONTNAME="ＭＳ ゴシック" FONTSIZE="9" OUTPUT="0" LEFT="7392" TOP="310" WIDTH="100" HEIGHT="280" &gt;</v>
      </c>
      <c r="Z33" s="12" t="str">
        <f>IF(OR(I33="複数選択",I33="択一"),"&lt;LABEL NAME=""L-LB"&amp;RIGHT("0"&amp;TEXT(COUNTIF(I$2:I33,"複数選択")+COUNTIF(I$2:I33,"択一"),"#"),2)&amp;""" TITLE="""&amp;D33&amp;""" FORECOLOR=""#00000000"" BACKCOLOR=""#00C0C0C0"" FONTNAME=""ＭＳ ゴシック"" FONTSIZE=""9"" OUTPUT=""0"" LEFT="""&amp;Q33&amp;""" TOP="""&amp;R33+20&amp;"""WIDTH="""&amp;TEXT(LENB(D33)*90,"#")&amp;""" HEIGHT="""&amp;T33&amp;""" &gt;&lt;LISTBOX NAME=""LB"&amp;RIGHT("0"&amp;TEXT(COUNTIF(I$2:I33,"複数選択")+COUNTIF(I$2:I33,"択一"),"#"),2)&amp;""" ELEMENT="""&amp;D33&amp;""" FORECOLOR=""#00080000"" BACKCOLOR=""#00FFFFFF"" FONTNAME=""ＭＳ ゴシック"" FONTSIZE=""9"""&amp;IF(J33="文字列",""," DATATYPE=""NUMERIC""")&amp;" IMEMODE="""&amp;IF(K33="全角","04","02")&amp;""" BEFORESTRING="""&amp;E33&amp;" "" AFTERSTRING="""&amp;G33&amp;""" MULTIPLE="""&amp;IF(I33="複数選択","True")&amp;""" MINVALUE="""&amp;N33&amp;""" SKIP="""&amp;IF(H33="必須","False","True")&amp;""" OUTPUT=""2""  LEFT="""&amp;TEXT(Q33+100+LENB(D33)*90,"#")&amp;""" TOP="""&amp;R33&amp;""" WIDTH="""&amp;TEXT(O33*92+120,"#")&amp;""" HEIGHT="""&amp;T33&amp;""" TABINDEX="""&amp;TEXT(COUNTA(I$2:I33),"#")&amp;""" OUTFORECOLOR=""#00000000"" OUTBR=""AFTER""&gt;&lt;LISTBOXOPTION TITLE="""&amp;LEFT(L33,SEARCH("｜",L33)-1)&amp;""" SELECTED=""True"" VALUE="""&amp;LEFT(L33,SEARCH("｜",L33)-1)&amp;"""&gt;"&amp;IFERROR("&lt;LISTBOXOPTION TITLE="""&amp;
MID(L33,SEARCH("★",SUBSTITUTE(L33,"｜","★",1))+1,SEARCH("★",SUBSTITUTE(L33,"｜","★",2))-SEARCH("★",SUBSTITUTE(L33,"｜","★",1))-1)&amp;""" VALUE="""&amp;MID(L33,SEARCH("★",SUBSTITUTE(L33,"｜","★",1))+1,SEARCH("★",SUBSTITUTE(L33,"｜","★",2))-SEARCH("★",SUBSTITUTE(L33,"｜","★",1))-1)&amp;"""&gt;","")&amp;
IFERROR("&lt;LISTBOXOPTION TITLE="""&amp;MID(L33,
SEARCH("★",SUBSTITUTE(L33,"｜","★",2))+1,SEARCH("★",SUBSTITUTE(L33,"｜","★",3))-SEARCH("★",SUBSTITUTE(L33,"｜","★",2))-1)&amp;""" VALUE="""&amp;MID(L33,SEARCH("★",SUBSTITUTE(L33,"｜","★",2))+1,SEARCH("★",SUBSTITUTE(L33,"｜","★",3))-SEARCH("★",SUBSTITUTE(L33,"｜","★",2))-1)&amp;"""&gt;","")&amp;IFERROR("&lt;LISTBOXOPTION TITLE="""&amp;MID(L33,SEARCH("★",SUBSTITUTE(L33,"｜","★",3))+1,SEARCH("★",SUBSTITUTE(L33,"｜","★",4))-SEARCH("★",SUBSTITUTE(L33,"｜","★",3))-1)&amp;""" VALUE="""&amp;MID(L33,SEARCH("★",SUBSTITUTE(L33,"｜","★",3))+1,SEARCH("★",SUBSTITUTE(L33,"｜","★",4))-SEARCH("★",SUBSTITUTE(L33,"｜","★",3))-1)&amp;"""&gt;","")&amp;IFERROR("&lt;LISTBOXOPTION TITLE="""&amp;MID(L33,SEARCH("★",SUBSTITUTE(L33,"｜","★",4))+1,SEARCH("★",SUBSTITUTE(L33,"｜","★",5))-SEARCH("★",SUBSTITUTE(L33,"｜","★",4))-1)&amp;""" VALUE="""&amp;MID(L33,SEARCH("★",SUBSTITUTE(L33,"｜","★",4))+1,SEARCH("★",SUBSTITUTE(L33,"｜","★",5))-SEARCH("★",SUBSTITUTE(L33,"｜","★",4))-1
)&amp;"""&gt;","")&amp;
IFERROR("&lt;LISTBOXOPTION TITLE="""&amp;MID(L33,SEARCH("★",SUBSTITUTE(L33,"｜","★",5))+1,SEARCH("★",SUBSTITUTE(L33,"｜","★",6))-SEARCH("★",SUBSTITUTE(L33,"｜","★",5))-1)&amp;""" VALUE="""&amp;MID(L33,SEARCH("★",SUBSTITUTE(L33,"｜","★",5))+1,SEARCH("★",SUBSTITUTE(L33,"｜","★",6))-SEARCH("★",SUBSTITUTE(L33,"｜","★",5))-1
)&amp;"""&gt;","")&amp;IFERROR("&lt;LISTBOXOPTION TITLE="""&amp;MID(L33,SEARCH("★",SUBSTITUTE(L33,"｜","★",6))+1,SEARCH("★",SUBSTITUTE(L33,"｜","★",7))-SEARCH("★",SUBSTITUTE(L33,"｜","★",6))-1)&amp;""" VALUE="""&amp;MID(L33,SEARCH("★",SUBSTITUTE(L33,"｜","★",6))+1,SEARCH("★",SUBSTITUTE(L33,"｜","★",7))-SEARCH("★",SUBSTITUTE(L33,"｜","★",6))-1
)&amp;"""&gt;","")&amp;IFERROR("&lt;LISTBOXOPTION TITLE="""&amp;MID(L33,SEARCH("★",SUBSTITUTE(L33,"｜","★",7))+1,SEARCH("★",SUBSTITUTE(L33,"｜","★",8))-SEARCH("★",SUBSTITUTE(L33,"｜","★",7))-1)&amp;""" VALUE="""&amp;MID(L33,SEARCH("★",SUBSTITUTE(L33,"｜","★",7))+1,SEARCH("★",SUBSTITUTE(L33,"｜","★",8))-SEARCH("★",SUBSTITUTE(L33,"｜","★",7))-1
)&amp;"""&gt;","")&amp;IFERROR("&lt;LISTBOXOPTION TITLE="""&amp;MID(L33,SEARCH("★",SUBSTITUTE(L33,"｜","★",8))+1,SEARCH("★",SUBSTITUTE(L33,"｜","★",9))-SEARCH("★",SUBSTITUTE(L33,"｜","★",8))-1)&amp;""" VALUE="""&amp;MID(L33,SEARCH("★",SUBSTITUTE(L33,"｜","★",8))+1,SEARCH("★",SUBSTITUTE(L33,"｜","★",9))-SEARCH("★",SUBSTITUTE(L33,"｜","★",8))-1
)&amp;"""&gt;","")&amp;IFERROR("&lt;LISTBOXOPTION TITLE="""&amp;MID(L33,SEARCH("★",SUBSTITUTE(L33,"｜","★",9))+1,SEARCH("★",SUBSTITUTE(L33,"｜","★",10))-SEARCH("★",SUBSTITUTE(L33,"｜","★",9))-1)&amp;""" VALUE="""&amp;MID(L33,SEARCH("★",SUBSTITUTE(L33,"｜","★",9))+1,SEARCH("★",SUBSTITUTE(L33,"｜","★",10))-SEARCH("★",SUBSTITUTE(L33,"｜","★",9))-1
)&amp;"""&gt;","")&amp;IFERROR("&lt;LISTBOXOPTION TITLE="""&amp;MID(L33,SEARCH("★",SUBSTITUTE(L33,"｜","★",10))+1,SEARCH("★",SUBSTITUTE(L33,"｜","★",11))-SEARCH("★",SUBSTITUTE(L33,"｜","★",10))-1)&amp;""" VALUE="""&amp;MID(L33,SEARCH("★",SUBSTITUTE(L33,"｜","★",10))+1,SEARCH("★",SUBSTITUTE(L33,"｜","★",11))-SEARCH("★",SUBSTITUTE(L33,"｜","★",10))-1
)&amp;"""&gt;","")&amp;IFERROR("&lt;LISTBOXOPTION TITLE="""&amp;MID(L33,SEARCH("★",SUBSTITUTE(L33,"｜","★",11))+1,SEARCH("★",SUBSTITUTE(L33,"｜","★",12))-SEARCH("★",SUBSTITUTE(L33,"｜","★",11))-1)&amp;""" VALUE="""&amp;MID(L33,SEARCH("★",SUBSTITUTE(L33,"｜","★",11))+1,SEARCH("★",SUBSTITUTE(L33,"｜","★",12))-SEARCH("★",SUBSTITUTE(L33,"｜","★",11))-1
)&amp;"""&gt;","")&amp;IFERROR("&lt;LISTBOXOPTION TITLE="""&amp;MID(L33,SEARCH("★",SUBSTITUTE(L33,"｜","★",12))+1,SEARCH("★",SUBSTITUTE(L33,"｜","★",13))-SEARCH("★",SUBSTITUTE(L33,"｜","★",12))-1)&amp;""" VALUE="""&amp;MID(L33,SEARCH("★",SUBSTITUTE(L33,"｜","★",12))+1,SEARCH("★",SUBSTITUTE(L33,"｜","★",13))-SEARCH("★",SUBSTITUTE(L33,"｜","★",12))-1
)&amp;"""&gt;","")&amp;IFERROR("&lt;LISTBOXOPTION TITLE="""&amp;MID(L33,SEARCH("★",SUBSTITUTE(L33,"｜","★",13))+1,SEARCH("★",SUBSTITUTE(L33,"｜","★",14))-SEARCH("★",SUBSTITUTE(L33,"｜","★",13))-1)&amp;""" VALUE="""&amp;MID(L33,SEARCH("★",SUBSTITUTE(L33,"｜","★",13))+1,SEARCH("★",SUBSTITUTE(L33,"｜","★",14))-SEARCH("★",SUBSTITUTE(L33,"｜","★",13))-1
)&amp;"""&gt;","")&amp;IFERROR("&lt;LISTBOXOPTION TITLE="""&amp;MID(L33,SEARCH("★",SUBSTITUTE(L33,"｜","★",14))+1,SEARCH("★",SUBSTITUTE(L33,"｜","★",15))-SEARCH("★",SUBSTITUTE(L33,"｜","★",14))-1)&amp;""" VALUE="""&amp;MID(L33,SEARCH("★",SUBSTITUTE(L33,"｜","★",14))+1,SEARCH("★",SUBSTITUTE(L33,"｜","★",15))-SEARCH("★",SUBSTITUTE(L33,"｜","★",14))-1
)&amp;"""&gt;","")&amp;IFERROR("&lt;LISTBOXOPTION TITLE="""&amp;MID(L33,SEARCH("★",SUBSTITUTE(L33,"｜","★",15))+1,SEARCH("★",SUBSTITUTE(L33,"｜","★",16))-SEARCH("★",SUBSTITUTE(L33,"｜","★",15))-1)&amp;""" VALUE="""&amp;MID(L33,SEARCH("★",SUBSTITUTE(L33,"｜","★",15))+1,SEARCH("★",SUBSTITUTE(L33,"｜","★",16))-SEARCH("★",SUBSTITUTE(L33,"｜","★",15))-1
)&amp;"""&gt;","")&amp;IFERROR("&lt;LISTBOXOPTION TITLE="""&amp;MID(L33,SEARCH("★",SUBSTITUTE(L33,"｜","★",16))+1,SEARCH("★",SUBSTITUTE(L33,"｜","★",17))-SEARCH("★",SUBSTITUTE(L33,"｜","★",16))-1)&amp;""" VALUE="""&amp;MID(L33,SEARCH("★",SUBSTITUTE(L33,"｜","★",16))+1,SEARCH("★",SUBSTITUTE(L33,"｜","★",16))-SEARCH("★",SUBSTITUTE(L33,"｜","★",16))-1
)&amp;"""&gt;","")&amp;"&lt;/LISTBOX&gt;"&amp;IF(G33&lt;&gt;"","&lt;LABEL NAME=""LA-LB"&amp;RIGHT("0"&amp;TEXT(COUNTIF(I$2:I33,"複数選択")+COUNTIF(I$2:I33,"択一"),"#"),2)&amp;""" TITLE="""&amp;G33&amp;""" FORECOLOR=""#00000000"" BACKCOLOR=""#00C0C0C0"" FONTNAME=""ＭＳ ゴシック"" FONTSIZE=""9"" OUTPUT=""0"" LEFT="""&amp;TEXT(Q33+100+LENB(D33)*90+O33*110+100,"#")&amp;""" TOP="""&amp;R33+20&amp;""" WIDTH="""&amp;TEXT(LEN(G33)*400,"#")&amp;""" HEIGHT="""&amp;T33&amp;""" &gt;",""),AA33)</f>
        <v>エラー</v>
      </c>
      <c r="AA33" s="12" t="str">
        <f>IF(I33="文字表示","&lt;LABEL NAME=""LL"&amp;RIGHT("0"&amp;TEXT(COUNTIF(I$2:I33,"文字表示"),"#"),2)&amp;""" TITLE="""&amp;F33&amp;""" FORECOLOR=""#00000000"" BACKCOLOR=""#00C0C0C0"" FONTNAME=""ＭＳ ゴシック"" FONTSIZE=""9"" OUTPUT=""0"" LEFT="""&amp;Q33&amp;""" TOP="""&amp;R33+20&amp;"""WIDTH="""&amp;TEXT(LENB(F33)*92,"#")&amp;""" HEIGHT="""&amp;T33&amp;""" &gt;","エラー")</f>
        <v>エラー</v>
      </c>
    </row>
    <row r="34" spans="1:27" ht="15.75" customHeight="1" x14ac:dyDescent="0.15">
      <c r="A34" s="25"/>
      <c r="B34" s="25"/>
      <c r="C34" s="25"/>
      <c r="D34" s="16" t="s">
        <v>100</v>
      </c>
      <c r="E34" s="16" t="s">
        <v>100</v>
      </c>
      <c r="F34" s="25"/>
      <c r="G34" s="25" t="s">
        <v>101</v>
      </c>
      <c r="H34" s="22"/>
      <c r="I34" s="23" t="s">
        <v>50</v>
      </c>
      <c r="J34" s="23" t="s">
        <v>51</v>
      </c>
      <c r="K34" s="24" t="s">
        <v>45</v>
      </c>
      <c r="L34" s="16"/>
      <c r="M34" s="25">
        <v>50</v>
      </c>
      <c r="N34" s="25">
        <v>0</v>
      </c>
      <c r="O34" s="25">
        <v>2</v>
      </c>
      <c r="P34" s="9" t="str">
        <f ca="1">IF(C34&lt;&gt;"",IF(COUNTA(C$2:C34)=1,"&lt;GROUP ELEMENT=""GP"&amp;RIGHT("0"&amp;COUNTA(C$2:C34),2)&amp;""" NAME=""GP"&amp;RIGHT("0"&amp;COUNTA(C$2:C34),2)&amp;""" TITLE="""&amp;C34&amp;""" FORECOLOR=""#00000000"" BACKCOLOR=""#00C0C0C0"" FONTSIZE=""9"" OUTPUT=""0"" LEFT="""&amp;Q34&amp;""" TOP="""&amp;R34&amp;""" WIDTH="""&amp;S34&amp;""" HEIGHT="""&amp;T34&amp;""" OUTFORECOLOR=""#00000000""&gt;",IF(C34="終了","&lt;/GROUP&gt;&lt;COMMANDBUTTON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ELEMENT=""GP"&amp;RIGHT("0"&amp;TEXT(COUNTA(C$2:C34),"#"),2)&amp;""" NAME=""GP"&amp;RIGHT("0"&amp;COUNTA(C$2:C34),2)&amp;""" TITLE="""&amp;C34&amp;""" FORECOLOR=""#00000000"" BACKCOLOR=""#00C0C0C0"" FONTSIZE=""9"" OUTPUT=""0"" LEFT="""&amp;Q34&amp;""" TOP="""&amp;R34&amp;""" WIDTH="""&amp;S34&amp;""" HEIGHT="""&amp;T34&amp;""" OUTFORECOLOR=""#00000000""&gt;")),Y34)</f>
        <v>&lt;LABEL NAME="L-TB18" TITLE="配偶者_出生週数" FORECOLOR="#00000000" BACKCOLOR="#00C0C0C0" FONTNAME="ＭＳ ゴシック" FONTSIZE="9" OUTPUT="0" LEFT="7994" TOP="310"WIDTH="1500" HEIGHT="280" &gt;&lt;TEXTBOX NAME="TB18" ELEMENT="配偶者_出生週数" FORECOLOR="#00080000" BACKCOLOR="#00FFFFFF" FONTNAME="ＭＳ ゴシック" FONTSIZE="9" DATATYPE="NUMERIC"DECIMALPLACES="0" IMEMODE="02" BEFORESTRING="配偶者_出生週数 " AFTERSTRING="週" MAXVALUE="50" MINVALUE="0" SKIP="True" OUTPUT="2"  LEFT="9594" TOP="290" WIDTH="404" HEIGHT="280" TABINDEX="30" OUTFORECOLOR="#00000000" OUTBR="AFTER"&gt;&lt;LABEL NAME="LA-TB18" TITLE="週" FORECOLOR="#00000000" BACKCOLOR="#00C0C0C0" FONTNAME="ＭＳ ゴシック" FONTSIZE="9" OUTPUT="0" LEFT="10098" TOP="310" WIDTH="200" HEIGHT="280" &gt;</v>
      </c>
      <c r="Q34" s="14">
        <f t="shared" si="17"/>
        <v>7994</v>
      </c>
      <c r="R34" s="14">
        <f t="shared" ca="1" si="18"/>
        <v>290</v>
      </c>
      <c r="S34" s="14">
        <f t="shared" si="19"/>
        <v>2548</v>
      </c>
      <c r="T34" s="14">
        <f ca="1">IF(C34&lt;&gt;"",SUM(INDIRECT("V"&amp;ROW()):INDIRECT("V"&amp;X35))+400,MAX(190*(IFERROR(SEARCH("★",SUBSTITUTE(L34,"｜","★",1))&gt;0,0)+IFERROR(SEARCH("★",SUBSTITUTE(L34,"｜","★",2))&gt;0,0)+IFERROR(SEARCH("★",SUBSTITUTE(L34,"｜","★",3))&gt;0,0)+IFERROR(SEARCH("★",SUBSTITUTE(L34,"｜","★",4))&gt;0,0)+IFERROR(SEARCH("★",SUBSTITUTE(L34,"｜","★",5))&gt;0,0)+IFERROR(SEARCH("★",SUBSTITUTE(L34,"｜","★",6))&gt;0,0)+IFERROR(SEARCH("★",SUBSTITUTE(L34,"｜","★",7))&gt;0,0)+IFERROR(SEARCH("★",SUBSTITUTE(L34,"｜","★",8))&gt;0,0)+IFERROR(SEARCH("★",SUBSTITUTE(L34,"｜","★",9))&gt;0,0)+IFERROR(SEARCH("★",SUBSTITUTE(L34,"｜","★",10))&gt;0,0)+IFERROR(SEARCH("★",SUBSTITUTE(L34,"｜","★",11))&gt;0,0)+IFERROR(SEARCH("★",SUBSTITUTE(L34,"｜","★",12))&gt;0,0)+IFERROR(SEARCH("★",SUBSTITUTE(L34,"｜","★",13))&gt;0,0)+IFERROR(SEARCH("★",SUBSTITUTE(L34,"｜","★",14))&gt;0,0)+IFERROR(SEARCH("★",SUBSTITUTE(L34,"｜","★",15))&gt;0,0))+40,280))</f>
        <v>280</v>
      </c>
      <c r="U34" s="14">
        <f t="shared" ca="1" si="20"/>
        <v>280</v>
      </c>
      <c r="V34" s="14">
        <f t="shared" si="21"/>
        <v>0</v>
      </c>
      <c r="W34" s="14">
        <f t="shared" si="15"/>
        <v>30</v>
      </c>
      <c r="X34" s="14">
        <f t="shared" si="16"/>
        <v>37</v>
      </c>
      <c r="Y34" s="12" t="str">
        <f ca="1">IF(I34="普通入力","&lt;LABEL NAME=""L-TB"&amp;RIGHT("0"&amp;TEXT(COUNTIF(I$2:I34,"普通入力"),"#"),2)&amp;""" TITLE="""&amp;D34&amp;""" FORECOLOR=""#00000000"" BACKCOLOR=""#00C0C0C0"" FONTNAME=""ＭＳ ゴシック"" FONTSIZE=""9"" OUTPUT=""0"" LEFT="""&amp;Q34&amp;""" TOP="""&amp;R34+20&amp;"""WIDTH="""&amp;TEXT(LENB(D34)*100,"#")&amp;""" HEIGHT="""&amp;T34&amp;""" &gt;&lt;TEXTBOX NAME=""TB"&amp;RIGHT("0"&amp;TEXT(COUNTIF(I$2:I34,"普通入力"),"#"),2)&amp;""" ELEMENT="""&amp;D34&amp;""" FORECOLOR=""#00080000"" BACKCOLOR=""#00FFFFFF"" FONTNAME=""ＭＳ ゴシック"" FONTSIZE=""9"""&amp;IF(J34="文字列",""," DATATYPE=""NUMERIC""")&amp;"DECIMALPLACES="""&amp;IF(LEFT(J34,2)="小数",RIGHT(J34,1),0)&amp;""" IMEMODE="""&amp;IF(K34="全角","04","02")&amp;""" BEFORESTRING="""&amp;E34&amp;" "" AFTERSTRING="""&amp;G34&amp;""" MAXVALUE="""&amp;M34&amp;""" MINVALUE="""&amp;N34&amp;""" SKIP="""&amp;IF(H34="必須","False","True")&amp;""" OUTPUT=""2""  LEFT="""&amp;TEXT(Q34+100+LENB(D34)*100,"#")&amp;""" TOP="""&amp;R34&amp;""" WIDTH="""&amp;TEXT(220+O34*92,"#")&amp;""" HEIGHT="""&amp;T34&amp;""" TABINDEX="""&amp;TEXT(COUNTA(I$2:I34),"#")&amp;""" OUTFORECOLOR=""#00000000"" OUTBR=""AFTER""&gt;"&amp;IF(G34&lt;&gt;"","&lt;LABEL NAME=""LA-TB"&amp;RIGHT("0"&amp;TEXT(COUNTIF(I$2:I34,"普通入力"),"#"),2)&amp;""" TITLE="""&amp;G34&amp;""" FORECOLOR=""#00000000"" BACKCOLOR=""#00C0C0C0"" FONTNAME=""ＭＳ ゴシック"" FONTSIZE=""9"" OUTPUT=""0"" LEFT="""&amp;TEXT(Q34+100+LENB(D34)*100+O34*92+320,"#")&amp;""" TOP="""&amp;R34+20&amp;""" WIDTH="""&amp;TEXT(LENB(G34)*100,"#")&amp;""" HEIGHT="""&amp;T34&amp;""" &gt;",""),Z34)</f>
        <v>&lt;LABEL NAME="L-TB18" TITLE="配偶者_出生週数" FORECOLOR="#00000000" BACKCOLOR="#00C0C0C0" FONTNAME="ＭＳ ゴシック" FONTSIZE="9" OUTPUT="0" LEFT="7994" TOP="310"WIDTH="1500" HEIGHT="280" &gt;&lt;TEXTBOX NAME="TB18" ELEMENT="配偶者_出生週数" FORECOLOR="#00080000" BACKCOLOR="#00FFFFFF" FONTNAME="ＭＳ ゴシック" FONTSIZE="9" DATATYPE="NUMERIC"DECIMALPLACES="0" IMEMODE="02" BEFORESTRING="配偶者_出生週数 " AFTERSTRING="週" MAXVALUE="50" MINVALUE="0" SKIP="True" OUTPUT="2"  LEFT="9594" TOP="290" WIDTH="404" HEIGHT="280" TABINDEX="30" OUTFORECOLOR="#00000000" OUTBR="AFTER"&gt;&lt;LABEL NAME="LA-TB18" TITLE="週" FORECOLOR="#00000000" BACKCOLOR="#00C0C0C0" FONTNAME="ＭＳ ゴシック" FONTSIZE="9" OUTPUT="0" LEFT="10098" TOP="310" WIDTH="200" HEIGHT="280" &gt;</v>
      </c>
      <c r="Z34" s="12" t="str">
        <f>IF(OR(I34="複数選択",I34="択一"),"&lt;LABEL NAME=""L-LB"&amp;RIGHT("0"&amp;TEXT(COUNTIF(I$2:I34,"複数選択")+COUNTIF(I$2:I34,"択一"),"#"),2)&amp;""" TITLE="""&amp;D34&amp;""" FORECOLOR=""#00000000"" BACKCOLOR=""#00C0C0C0"" FONTNAME=""ＭＳ ゴシック"" FONTSIZE=""9"" OUTPUT=""0"" LEFT="""&amp;Q34&amp;""" TOP="""&amp;R34+20&amp;"""WIDTH="""&amp;TEXT(LENB(D34)*90,"#")&amp;""" HEIGHT="""&amp;T34&amp;""" &gt;&lt;LISTBOX NAME=""LB"&amp;RIGHT("0"&amp;TEXT(COUNTIF(I$2:I34,"複数選択")+COUNTIF(I$2:I34,"択一"),"#"),2)&amp;""" ELEMENT="""&amp;D34&amp;""" FORECOLOR=""#00080000"" BACKCOLOR=""#00FFFFFF"" FONTNAME=""ＭＳ ゴシック"" FONTSIZE=""9"""&amp;IF(J34="文字列",""," DATATYPE=""NUMERIC""")&amp;" IMEMODE="""&amp;IF(K34="全角","04","02")&amp;""" BEFORESTRING="""&amp;E34&amp;" "" AFTERSTRING="""&amp;G34&amp;""" MULTIPLE="""&amp;IF(I34="複数選択","True")&amp;""" MINVALUE="""&amp;N34&amp;""" SKIP="""&amp;IF(H34="必須","False","True")&amp;""" OUTPUT=""2""  LEFT="""&amp;TEXT(Q34+100+LENB(D34)*90,"#")&amp;""" TOP="""&amp;R34&amp;""" WIDTH="""&amp;TEXT(O34*92+120,"#")&amp;""" HEIGHT="""&amp;T34&amp;""" TABINDEX="""&amp;TEXT(COUNTA(I$2:I34),"#")&amp;""" OUTFORECOLOR=""#00000000"" OUTBR=""AFTER""&gt;&lt;LISTBOXOPTION TITLE="""&amp;LEFT(L34,SEARCH("｜",L34)-1)&amp;""" SELECTED=""True"" VALUE="""&amp;LEFT(L34,SEARCH("｜",L34)-1)&amp;"""&gt;"&amp;IFERROR("&lt;LISTBOXOPTION TITLE="""&amp;
MID(L34,SEARCH("★",SUBSTITUTE(L34,"｜","★",1))+1,SEARCH("★",SUBSTITUTE(L34,"｜","★",2))-SEARCH("★",SUBSTITUTE(L34,"｜","★",1))-1)&amp;""" VALUE="""&amp;MID(L34,SEARCH("★",SUBSTITUTE(L34,"｜","★",1))+1,SEARCH("★",SUBSTITUTE(L34,"｜","★",2))-SEARCH("★",SUBSTITUTE(L34,"｜","★",1))-1)&amp;"""&gt;","")&amp;
IFERROR("&lt;LISTBOXOPTION TITLE="""&amp;MID(L34,
SEARCH("★",SUBSTITUTE(L34,"｜","★",2))+1,SEARCH("★",SUBSTITUTE(L34,"｜","★",3))-SEARCH("★",SUBSTITUTE(L34,"｜","★",2))-1)&amp;""" VALUE="""&amp;MID(L34,SEARCH("★",SUBSTITUTE(L34,"｜","★",2))+1,SEARCH("★",SUBSTITUTE(L34,"｜","★",3))-SEARCH("★",SUBSTITUTE(L34,"｜","★",2))-1)&amp;"""&gt;","")&amp;IFERROR("&lt;LISTBOXOPTION TITLE="""&amp;MID(L34,SEARCH("★",SUBSTITUTE(L34,"｜","★",3))+1,SEARCH("★",SUBSTITUTE(L34,"｜","★",4))-SEARCH("★",SUBSTITUTE(L34,"｜","★",3))-1)&amp;""" VALUE="""&amp;MID(L34,SEARCH("★",SUBSTITUTE(L34,"｜","★",3))+1,SEARCH("★",SUBSTITUTE(L34,"｜","★",4))-SEARCH("★",SUBSTITUTE(L34,"｜","★",3))-1)&amp;"""&gt;","")&amp;IFERROR("&lt;LISTBOXOPTION TITLE="""&amp;MID(L34,SEARCH("★",SUBSTITUTE(L34,"｜","★",4))+1,SEARCH("★",SUBSTITUTE(L34,"｜","★",5))-SEARCH("★",SUBSTITUTE(L34,"｜","★",4))-1)&amp;""" VALUE="""&amp;MID(L34,SEARCH("★",SUBSTITUTE(L34,"｜","★",4))+1,SEARCH("★",SUBSTITUTE(L34,"｜","★",5))-SEARCH("★",SUBSTITUTE(L34,"｜","★",4))-1
)&amp;"""&gt;","")&amp;
IFERROR("&lt;LISTBOXOPTION TITLE="""&amp;MID(L34,SEARCH("★",SUBSTITUTE(L34,"｜","★",5))+1,SEARCH("★",SUBSTITUTE(L34,"｜","★",6))-SEARCH("★",SUBSTITUTE(L34,"｜","★",5))-1)&amp;""" VALUE="""&amp;MID(L34,SEARCH("★",SUBSTITUTE(L34,"｜","★",5))+1,SEARCH("★",SUBSTITUTE(L34,"｜","★",6))-SEARCH("★",SUBSTITUTE(L34,"｜","★",5))-1
)&amp;"""&gt;","")&amp;IFERROR("&lt;LISTBOXOPTION TITLE="""&amp;MID(L34,SEARCH("★",SUBSTITUTE(L34,"｜","★",6))+1,SEARCH("★",SUBSTITUTE(L34,"｜","★",7))-SEARCH("★",SUBSTITUTE(L34,"｜","★",6))-1)&amp;""" VALUE="""&amp;MID(L34,SEARCH("★",SUBSTITUTE(L34,"｜","★",6))+1,SEARCH("★",SUBSTITUTE(L34,"｜","★",7))-SEARCH("★",SUBSTITUTE(L34,"｜","★",6))-1
)&amp;"""&gt;","")&amp;IFERROR("&lt;LISTBOXOPTION TITLE="""&amp;MID(L34,SEARCH("★",SUBSTITUTE(L34,"｜","★",7))+1,SEARCH("★",SUBSTITUTE(L34,"｜","★",8))-SEARCH("★",SUBSTITUTE(L34,"｜","★",7))-1)&amp;""" VALUE="""&amp;MID(L34,SEARCH("★",SUBSTITUTE(L34,"｜","★",7))+1,SEARCH("★",SUBSTITUTE(L34,"｜","★",8))-SEARCH("★",SUBSTITUTE(L34,"｜","★",7))-1
)&amp;"""&gt;","")&amp;IFERROR("&lt;LISTBOXOPTION TITLE="""&amp;MID(L34,SEARCH("★",SUBSTITUTE(L34,"｜","★",8))+1,SEARCH("★",SUBSTITUTE(L34,"｜","★",9))-SEARCH("★",SUBSTITUTE(L34,"｜","★",8))-1)&amp;""" VALUE="""&amp;MID(L34,SEARCH("★",SUBSTITUTE(L34,"｜","★",8))+1,SEARCH("★",SUBSTITUTE(L34,"｜","★",9))-SEARCH("★",SUBSTITUTE(L34,"｜","★",8))-1
)&amp;"""&gt;","")&amp;IFERROR("&lt;LISTBOXOPTION TITLE="""&amp;MID(L34,SEARCH("★",SUBSTITUTE(L34,"｜","★",9))+1,SEARCH("★",SUBSTITUTE(L34,"｜","★",10))-SEARCH("★",SUBSTITUTE(L34,"｜","★",9))-1)&amp;""" VALUE="""&amp;MID(L34,SEARCH("★",SUBSTITUTE(L34,"｜","★",9))+1,SEARCH("★",SUBSTITUTE(L34,"｜","★",10))-SEARCH("★",SUBSTITUTE(L34,"｜","★",9))-1
)&amp;"""&gt;","")&amp;IFERROR("&lt;LISTBOXOPTION TITLE="""&amp;MID(L34,SEARCH("★",SUBSTITUTE(L34,"｜","★",10))+1,SEARCH("★",SUBSTITUTE(L34,"｜","★",11))-SEARCH("★",SUBSTITUTE(L34,"｜","★",10))-1)&amp;""" VALUE="""&amp;MID(L34,SEARCH("★",SUBSTITUTE(L34,"｜","★",10))+1,SEARCH("★",SUBSTITUTE(L34,"｜","★",11))-SEARCH("★",SUBSTITUTE(L34,"｜","★",10))-1
)&amp;"""&gt;","")&amp;IFERROR("&lt;LISTBOXOPTION TITLE="""&amp;MID(L34,SEARCH("★",SUBSTITUTE(L34,"｜","★",11))+1,SEARCH("★",SUBSTITUTE(L34,"｜","★",12))-SEARCH("★",SUBSTITUTE(L34,"｜","★",11))-1)&amp;""" VALUE="""&amp;MID(L34,SEARCH("★",SUBSTITUTE(L34,"｜","★",11))+1,SEARCH("★",SUBSTITUTE(L34,"｜","★",12))-SEARCH("★",SUBSTITUTE(L34,"｜","★",11))-1
)&amp;"""&gt;","")&amp;IFERROR("&lt;LISTBOXOPTION TITLE="""&amp;MID(L34,SEARCH("★",SUBSTITUTE(L34,"｜","★",12))+1,SEARCH("★",SUBSTITUTE(L34,"｜","★",13))-SEARCH("★",SUBSTITUTE(L34,"｜","★",12))-1)&amp;""" VALUE="""&amp;MID(L34,SEARCH("★",SUBSTITUTE(L34,"｜","★",12))+1,SEARCH("★",SUBSTITUTE(L34,"｜","★",13))-SEARCH("★",SUBSTITUTE(L34,"｜","★",12))-1
)&amp;"""&gt;","")&amp;IFERROR("&lt;LISTBOXOPTION TITLE="""&amp;MID(L34,SEARCH("★",SUBSTITUTE(L34,"｜","★",13))+1,SEARCH("★",SUBSTITUTE(L34,"｜","★",14))-SEARCH("★",SUBSTITUTE(L34,"｜","★",13))-1)&amp;""" VALUE="""&amp;MID(L34,SEARCH("★",SUBSTITUTE(L34,"｜","★",13))+1,SEARCH("★",SUBSTITUTE(L34,"｜","★",14))-SEARCH("★",SUBSTITUTE(L34,"｜","★",13))-1
)&amp;"""&gt;","")&amp;IFERROR("&lt;LISTBOXOPTION TITLE="""&amp;MID(L34,SEARCH("★",SUBSTITUTE(L34,"｜","★",14))+1,SEARCH("★",SUBSTITUTE(L34,"｜","★",15))-SEARCH("★",SUBSTITUTE(L34,"｜","★",14))-1)&amp;""" VALUE="""&amp;MID(L34,SEARCH("★",SUBSTITUTE(L34,"｜","★",14))+1,SEARCH("★",SUBSTITUTE(L34,"｜","★",15))-SEARCH("★",SUBSTITUTE(L34,"｜","★",14))-1
)&amp;"""&gt;","")&amp;IFERROR("&lt;LISTBOXOPTION TITLE="""&amp;MID(L34,SEARCH("★",SUBSTITUTE(L34,"｜","★",15))+1,SEARCH("★",SUBSTITUTE(L34,"｜","★",16))-SEARCH("★",SUBSTITUTE(L34,"｜","★",15))-1)&amp;""" VALUE="""&amp;MID(L34,SEARCH("★",SUBSTITUTE(L34,"｜","★",15))+1,SEARCH("★",SUBSTITUTE(L34,"｜","★",16))-SEARCH("★",SUBSTITUTE(L34,"｜","★",15))-1
)&amp;"""&gt;","")&amp;IFERROR("&lt;LISTBOXOPTION TITLE="""&amp;MID(L34,SEARCH("★",SUBSTITUTE(L34,"｜","★",16))+1,SEARCH("★",SUBSTITUTE(L34,"｜","★",17))-SEARCH("★",SUBSTITUTE(L34,"｜","★",16))-1)&amp;""" VALUE="""&amp;MID(L34,SEARCH("★",SUBSTITUTE(L34,"｜","★",16))+1,SEARCH("★",SUBSTITUTE(L34,"｜","★",16))-SEARCH("★",SUBSTITUTE(L34,"｜","★",16))-1
)&amp;"""&gt;","")&amp;"&lt;/LISTBOX&gt;"&amp;IF(G34&lt;&gt;"","&lt;LABEL NAME=""LA-LB"&amp;RIGHT("0"&amp;TEXT(COUNTIF(I$2:I34,"複数選択")+COUNTIF(I$2:I34,"択一"),"#"),2)&amp;""" TITLE="""&amp;G34&amp;""" FORECOLOR=""#00000000"" BACKCOLOR=""#00C0C0C0"" FONTNAME=""ＭＳ ゴシック"" FONTSIZE=""9"" OUTPUT=""0"" LEFT="""&amp;TEXT(Q34+100+LENB(D34)*90+O34*110+100,"#")&amp;""" TOP="""&amp;R34+20&amp;""" WIDTH="""&amp;TEXT(LEN(G34)*400,"#")&amp;""" HEIGHT="""&amp;T34&amp;""" &gt;",""),AA34)</f>
        <v>エラー</v>
      </c>
      <c r="AA34" s="12" t="str">
        <f>IF(I34="文字表示","&lt;LABEL NAME=""LL"&amp;RIGHT("0"&amp;TEXT(COUNTIF(I$2:I34,"文字表示"),"#"),2)&amp;""" TITLE="""&amp;F34&amp;""" FORECOLOR=""#00000000"" BACKCOLOR=""#00C0C0C0"" FONTNAME=""ＭＳ ゴシック"" FONTSIZE=""9"" OUTPUT=""0"" LEFT="""&amp;Q34&amp;""" TOP="""&amp;R34+20&amp;"""WIDTH="""&amp;TEXT(LENB(F34)*92,"#")&amp;""" HEIGHT="""&amp;T34&amp;""" &gt;","エラー")</f>
        <v>エラー</v>
      </c>
    </row>
    <row r="35" spans="1:27" ht="15.75" customHeight="1" x14ac:dyDescent="0.15">
      <c r="A35" s="25"/>
      <c r="B35" s="25"/>
      <c r="C35" s="25"/>
      <c r="D35" s="16" t="s">
        <v>102</v>
      </c>
      <c r="E35" s="16" t="s">
        <v>102</v>
      </c>
      <c r="F35" s="25"/>
      <c r="G35" s="25" t="s">
        <v>69</v>
      </c>
      <c r="H35" s="22"/>
      <c r="I35" s="23" t="s">
        <v>50</v>
      </c>
      <c r="J35" s="23" t="s">
        <v>51</v>
      </c>
      <c r="K35" s="24" t="s">
        <v>45</v>
      </c>
      <c r="L35" s="16"/>
      <c r="M35" s="25">
        <v>250</v>
      </c>
      <c r="N35" s="25">
        <v>50</v>
      </c>
      <c r="O35" s="25">
        <v>3</v>
      </c>
      <c r="P35" s="9" t="str">
        <f ca="1">IF(C35&lt;&gt;"",IF(COUNTA(C$2:C35)=1,"&lt;GROUP ELEMENT=""GP"&amp;RIGHT("0"&amp;COUNTA(C$2:C35),2)&amp;""" NAME=""GP"&amp;RIGHT("0"&amp;COUNTA(C$2:C35),2)&amp;""" TITLE="""&amp;C35&amp;""" FORECOLOR=""#00000000"" BACKCOLOR=""#00C0C0C0"" FONTSIZE=""9"" OUTPUT=""0"" LEFT="""&amp;Q35&amp;""" TOP="""&amp;R35&amp;""" WIDTH="""&amp;S35&amp;""" HEIGHT="""&amp;T35&amp;""" OUTFORECOLOR=""#00000000""&gt;",IF(C35="終了","&lt;/GROUP&gt;&lt;COMMANDBUTTON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ELEMENT=""GP"&amp;RIGHT("0"&amp;TEXT(COUNTA(C$2:C35),"#"),2)&amp;""" NAME=""GP"&amp;RIGHT("0"&amp;COUNTA(C$2:C35),2)&amp;""" TITLE="""&amp;C35&amp;""" FORECOLOR=""#00000000"" BACKCOLOR=""#00C0C0C0"" FONTSIZE=""9"" OUTPUT=""0"" LEFT="""&amp;Q35&amp;""" TOP="""&amp;R35&amp;""" WIDTH="""&amp;S35&amp;""" HEIGHT="""&amp;T35&amp;""" OUTFORECOLOR=""#00000000""&gt;")),Y35)</f>
        <v>&lt;LABEL NAME="L-TB19" TITLE="配偶者_今までの最高体重" FORECOLOR="#00000000" BACKCOLOR="#00C0C0C0" FONTNAME="ＭＳ ゴシック" FONTSIZE="9" OUTPUT="0" LEFT="10792" TOP="310"WIDTH="2300" HEIGHT="280" &gt;&lt;TEXTBOX NAME="TB19" ELEMENT="配偶者_今までの最高体重" FORECOLOR="#00080000" BACKCOLOR="#00FFFFFF" FONTNAME="ＭＳ ゴシック" FONTSIZE="9" DATATYPE="NUMERIC"DECIMALPLACES="0" IMEMODE="02" BEFORESTRING="配偶者_今までの最高体重 " AFTERSTRING="kg" MAXVALUE="250" MINVALUE="50" SKIP="True" OUTPUT="2"  LEFT="13192" TOP="290" WIDTH="496" HEIGHT="280" TABINDEX="31" OUTFORECOLOR="#00000000" OUTBR="AFTER"&gt;&lt;LABEL NAME="LA-TB19" TITLE="kg" FORECOLOR="#00000000" BACKCOLOR="#00C0C0C0" FONTNAME="ＭＳ ゴシック" FONTSIZE="9" OUTPUT="0" LEFT="13788" TOP="310" WIDTH="200" HEIGHT="280" &gt;</v>
      </c>
      <c r="Q35" s="14">
        <f t="shared" si="17"/>
        <v>10792</v>
      </c>
      <c r="R35" s="14">
        <f t="shared" ca="1" si="18"/>
        <v>290</v>
      </c>
      <c r="S35" s="14">
        <f t="shared" si="19"/>
        <v>3376</v>
      </c>
      <c r="T35" s="14">
        <f ca="1">IF(C35&lt;&gt;"",SUM(INDIRECT("V"&amp;ROW()):INDIRECT("V"&amp;X36))+400,MAX(190*(IFERROR(SEARCH("★",SUBSTITUTE(L35,"｜","★",1))&gt;0,0)+IFERROR(SEARCH("★",SUBSTITUTE(L35,"｜","★",2))&gt;0,0)+IFERROR(SEARCH("★",SUBSTITUTE(L35,"｜","★",3))&gt;0,0)+IFERROR(SEARCH("★",SUBSTITUTE(L35,"｜","★",4))&gt;0,0)+IFERROR(SEARCH("★",SUBSTITUTE(L35,"｜","★",5))&gt;0,0)+IFERROR(SEARCH("★",SUBSTITUTE(L35,"｜","★",6))&gt;0,0)+IFERROR(SEARCH("★",SUBSTITUTE(L35,"｜","★",7))&gt;0,0)+IFERROR(SEARCH("★",SUBSTITUTE(L35,"｜","★",8))&gt;0,0)+IFERROR(SEARCH("★",SUBSTITUTE(L35,"｜","★",9))&gt;0,0)+IFERROR(SEARCH("★",SUBSTITUTE(L35,"｜","★",10))&gt;0,0)+IFERROR(SEARCH("★",SUBSTITUTE(L35,"｜","★",11))&gt;0,0)+IFERROR(SEARCH("★",SUBSTITUTE(L35,"｜","★",12))&gt;0,0)+IFERROR(SEARCH("★",SUBSTITUTE(L35,"｜","★",13))&gt;0,0)+IFERROR(SEARCH("★",SUBSTITUTE(L35,"｜","★",14))&gt;0,0)+IFERROR(SEARCH("★",SUBSTITUTE(L35,"｜","★",15))&gt;0,0))+40,280))</f>
        <v>280</v>
      </c>
      <c r="U35" s="14">
        <f t="shared" ca="1" si="20"/>
        <v>280</v>
      </c>
      <c r="V35" s="14">
        <f t="shared" ca="1" si="21"/>
        <v>280</v>
      </c>
      <c r="W35" s="14">
        <f t="shared" si="15"/>
        <v>30</v>
      </c>
      <c r="X35" s="14">
        <f t="shared" si="16"/>
        <v>37</v>
      </c>
      <c r="Y35" s="12" t="str">
        <f ca="1">IF(I35="普通入力","&lt;LABEL NAME=""L-TB"&amp;RIGHT("0"&amp;TEXT(COUNTIF(I$2:I35,"普通入力"),"#"),2)&amp;""" TITLE="""&amp;D35&amp;""" FORECOLOR=""#00000000"" BACKCOLOR=""#00C0C0C0"" FONTNAME=""ＭＳ ゴシック"" FONTSIZE=""9"" OUTPUT=""0"" LEFT="""&amp;Q35&amp;""" TOP="""&amp;R35+20&amp;"""WIDTH="""&amp;TEXT(LENB(D35)*100,"#")&amp;""" HEIGHT="""&amp;T35&amp;""" &gt;&lt;TEXTBOX NAME=""TB"&amp;RIGHT("0"&amp;TEXT(COUNTIF(I$2:I35,"普通入力"),"#"),2)&amp;""" ELEMENT="""&amp;D35&amp;""" FORECOLOR=""#00080000"" BACKCOLOR=""#00FFFFFF"" FONTNAME=""ＭＳ ゴシック"" FONTSIZE=""9"""&amp;IF(J35="文字列",""," DATATYPE=""NUMERIC""")&amp;"DECIMALPLACES="""&amp;IF(LEFT(J35,2)="小数",RIGHT(J35,1),0)&amp;""" IMEMODE="""&amp;IF(K35="全角","04","02")&amp;""" BEFORESTRING="""&amp;E35&amp;" "" AFTERSTRING="""&amp;G35&amp;""" MAXVALUE="""&amp;M35&amp;""" MINVALUE="""&amp;N35&amp;""" SKIP="""&amp;IF(H35="必須","False","True")&amp;""" OUTPUT=""2""  LEFT="""&amp;TEXT(Q35+100+LENB(D35)*100,"#")&amp;""" TOP="""&amp;R35&amp;""" WIDTH="""&amp;TEXT(220+O35*92,"#")&amp;""" HEIGHT="""&amp;T35&amp;""" TABINDEX="""&amp;TEXT(COUNTA(I$2:I35),"#")&amp;""" OUTFORECOLOR=""#00000000"" OUTBR=""AFTER""&gt;"&amp;IF(G35&lt;&gt;"","&lt;LABEL NAME=""LA-TB"&amp;RIGHT("0"&amp;TEXT(COUNTIF(I$2:I35,"普通入力"),"#"),2)&amp;""" TITLE="""&amp;G35&amp;""" FORECOLOR=""#00000000"" BACKCOLOR=""#00C0C0C0"" FONTNAME=""ＭＳ ゴシック"" FONTSIZE=""9"" OUTPUT=""0"" LEFT="""&amp;TEXT(Q35+100+LENB(D35)*100+O35*92+320,"#")&amp;""" TOP="""&amp;R35+20&amp;""" WIDTH="""&amp;TEXT(LENB(G35)*100,"#")&amp;""" HEIGHT="""&amp;T35&amp;""" &gt;",""),Z35)</f>
        <v>&lt;LABEL NAME="L-TB19" TITLE="配偶者_今までの最高体重" FORECOLOR="#00000000" BACKCOLOR="#00C0C0C0" FONTNAME="ＭＳ ゴシック" FONTSIZE="9" OUTPUT="0" LEFT="10792" TOP="310"WIDTH="2300" HEIGHT="280" &gt;&lt;TEXTBOX NAME="TB19" ELEMENT="配偶者_今までの最高体重" FORECOLOR="#00080000" BACKCOLOR="#00FFFFFF" FONTNAME="ＭＳ ゴシック" FONTSIZE="9" DATATYPE="NUMERIC"DECIMALPLACES="0" IMEMODE="02" BEFORESTRING="配偶者_今までの最高体重 " AFTERSTRING="kg" MAXVALUE="250" MINVALUE="50" SKIP="True" OUTPUT="2"  LEFT="13192" TOP="290" WIDTH="496" HEIGHT="280" TABINDEX="31" OUTFORECOLOR="#00000000" OUTBR="AFTER"&gt;&lt;LABEL NAME="LA-TB19" TITLE="kg" FORECOLOR="#00000000" BACKCOLOR="#00C0C0C0" FONTNAME="ＭＳ ゴシック" FONTSIZE="9" OUTPUT="0" LEFT="13788" TOP="310" WIDTH="200" HEIGHT="280" &gt;</v>
      </c>
      <c r="Z35" s="12" t="str">
        <f>IF(OR(I35="複数選択",I35="択一"),"&lt;LABEL NAME=""L-LB"&amp;RIGHT("0"&amp;TEXT(COUNTIF(I$2:I35,"複数選択")+COUNTIF(I$2:I35,"択一"),"#"),2)&amp;""" TITLE="""&amp;D35&amp;""" FORECOLOR=""#00000000"" BACKCOLOR=""#00C0C0C0"" FONTNAME=""ＭＳ ゴシック"" FONTSIZE=""9"" OUTPUT=""0"" LEFT="""&amp;Q35&amp;""" TOP="""&amp;R35+20&amp;"""WIDTH="""&amp;TEXT(LENB(D35)*90,"#")&amp;""" HEIGHT="""&amp;T35&amp;""" &gt;&lt;LISTBOX NAME=""LB"&amp;RIGHT("0"&amp;TEXT(COUNTIF(I$2:I35,"複数選択")+COUNTIF(I$2:I35,"択一"),"#"),2)&amp;""" ELEMENT="""&amp;D35&amp;""" FORECOLOR=""#00080000"" BACKCOLOR=""#00FFFFFF"" FONTNAME=""ＭＳ ゴシック"" FONTSIZE=""9"""&amp;IF(J35="文字列",""," DATATYPE=""NUMERIC""")&amp;" IMEMODE="""&amp;IF(K35="全角","04","02")&amp;""" BEFORESTRING="""&amp;E35&amp;" "" AFTERSTRING="""&amp;G35&amp;""" MULTIPLE="""&amp;IF(I35="複数選択","True")&amp;""" MINVALUE="""&amp;N35&amp;""" SKIP="""&amp;IF(H35="必須","False","True")&amp;""" OUTPUT=""2""  LEFT="""&amp;TEXT(Q35+100+LENB(D35)*90,"#")&amp;""" TOP="""&amp;R35&amp;""" WIDTH="""&amp;TEXT(O35*92+120,"#")&amp;""" HEIGHT="""&amp;T35&amp;""" TABINDEX="""&amp;TEXT(COUNTA(I$2:I35),"#")&amp;""" OUTFORECOLOR=""#00000000"" OUTBR=""AFTER""&gt;&lt;LISTBOXOPTION TITLE="""&amp;LEFT(L35,SEARCH("｜",L35)-1)&amp;""" SELECTED=""True"" VALUE="""&amp;LEFT(L35,SEARCH("｜",L35)-1)&amp;"""&gt;"&amp;IFERROR("&lt;LISTBOXOPTION TITLE="""&amp;
MID(L35,SEARCH("★",SUBSTITUTE(L35,"｜","★",1))+1,SEARCH("★",SUBSTITUTE(L35,"｜","★",2))-SEARCH("★",SUBSTITUTE(L35,"｜","★",1))-1)&amp;""" VALUE="""&amp;MID(L35,SEARCH("★",SUBSTITUTE(L35,"｜","★",1))+1,SEARCH("★",SUBSTITUTE(L35,"｜","★",2))-SEARCH("★",SUBSTITUTE(L35,"｜","★",1))-1)&amp;"""&gt;","")&amp;
IFERROR("&lt;LISTBOXOPTION TITLE="""&amp;MID(L35,
SEARCH("★",SUBSTITUTE(L35,"｜","★",2))+1,SEARCH("★",SUBSTITUTE(L35,"｜","★",3))-SEARCH("★",SUBSTITUTE(L35,"｜","★",2))-1)&amp;""" VALUE="""&amp;MID(L35,SEARCH("★",SUBSTITUTE(L35,"｜","★",2))+1,SEARCH("★",SUBSTITUTE(L35,"｜","★",3))-SEARCH("★",SUBSTITUTE(L35,"｜","★",2))-1)&amp;"""&gt;","")&amp;IFERROR("&lt;LISTBOXOPTION TITLE="""&amp;MID(L35,SEARCH("★",SUBSTITUTE(L35,"｜","★",3))+1,SEARCH("★",SUBSTITUTE(L35,"｜","★",4))-SEARCH("★",SUBSTITUTE(L35,"｜","★",3))-1)&amp;""" VALUE="""&amp;MID(L35,SEARCH("★",SUBSTITUTE(L35,"｜","★",3))+1,SEARCH("★",SUBSTITUTE(L35,"｜","★",4))-SEARCH("★",SUBSTITUTE(L35,"｜","★",3))-1)&amp;"""&gt;","")&amp;IFERROR("&lt;LISTBOXOPTION TITLE="""&amp;MID(L35,SEARCH("★",SUBSTITUTE(L35,"｜","★",4))+1,SEARCH("★",SUBSTITUTE(L35,"｜","★",5))-SEARCH("★",SUBSTITUTE(L35,"｜","★",4))-1)&amp;""" VALUE="""&amp;MID(L35,SEARCH("★",SUBSTITUTE(L35,"｜","★",4))+1,SEARCH("★",SUBSTITUTE(L35,"｜","★",5))-SEARCH("★",SUBSTITUTE(L35,"｜","★",4))-1
)&amp;"""&gt;","")&amp;
IFERROR("&lt;LISTBOXOPTION TITLE="""&amp;MID(L35,SEARCH("★",SUBSTITUTE(L35,"｜","★",5))+1,SEARCH("★",SUBSTITUTE(L35,"｜","★",6))-SEARCH("★",SUBSTITUTE(L35,"｜","★",5))-1)&amp;""" VALUE="""&amp;MID(L35,SEARCH("★",SUBSTITUTE(L35,"｜","★",5))+1,SEARCH("★",SUBSTITUTE(L35,"｜","★",6))-SEARCH("★",SUBSTITUTE(L35,"｜","★",5))-1
)&amp;"""&gt;","")&amp;IFERROR("&lt;LISTBOXOPTION TITLE="""&amp;MID(L35,SEARCH("★",SUBSTITUTE(L35,"｜","★",6))+1,SEARCH("★",SUBSTITUTE(L35,"｜","★",7))-SEARCH("★",SUBSTITUTE(L35,"｜","★",6))-1)&amp;""" VALUE="""&amp;MID(L35,SEARCH("★",SUBSTITUTE(L35,"｜","★",6))+1,SEARCH("★",SUBSTITUTE(L35,"｜","★",7))-SEARCH("★",SUBSTITUTE(L35,"｜","★",6))-1
)&amp;"""&gt;","")&amp;IFERROR("&lt;LISTBOXOPTION TITLE="""&amp;MID(L35,SEARCH("★",SUBSTITUTE(L35,"｜","★",7))+1,SEARCH("★",SUBSTITUTE(L35,"｜","★",8))-SEARCH("★",SUBSTITUTE(L35,"｜","★",7))-1)&amp;""" VALUE="""&amp;MID(L35,SEARCH("★",SUBSTITUTE(L35,"｜","★",7))+1,SEARCH("★",SUBSTITUTE(L35,"｜","★",8))-SEARCH("★",SUBSTITUTE(L35,"｜","★",7))-1
)&amp;"""&gt;","")&amp;IFERROR("&lt;LISTBOXOPTION TITLE="""&amp;MID(L35,SEARCH("★",SUBSTITUTE(L35,"｜","★",8))+1,SEARCH("★",SUBSTITUTE(L35,"｜","★",9))-SEARCH("★",SUBSTITUTE(L35,"｜","★",8))-1)&amp;""" VALUE="""&amp;MID(L35,SEARCH("★",SUBSTITUTE(L35,"｜","★",8))+1,SEARCH("★",SUBSTITUTE(L35,"｜","★",9))-SEARCH("★",SUBSTITUTE(L35,"｜","★",8))-1
)&amp;"""&gt;","")&amp;IFERROR("&lt;LISTBOXOPTION TITLE="""&amp;MID(L35,SEARCH("★",SUBSTITUTE(L35,"｜","★",9))+1,SEARCH("★",SUBSTITUTE(L35,"｜","★",10))-SEARCH("★",SUBSTITUTE(L35,"｜","★",9))-1)&amp;""" VALUE="""&amp;MID(L35,SEARCH("★",SUBSTITUTE(L35,"｜","★",9))+1,SEARCH("★",SUBSTITUTE(L35,"｜","★",10))-SEARCH("★",SUBSTITUTE(L35,"｜","★",9))-1
)&amp;"""&gt;","")&amp;IFERROR("&lt;LISTBOXOPTION TITLE="""&amp;MID(L35,SEARCH("★",SUBSTITUTE(L35,"｜","★",10))+1,SEARCH("★",SUBSTITUTE(L35,"｜","★",11))-SEARCH("★",SUBSTITUTE(L35,"｜","★",10))-1)&amp;""" VALUE="""&amp;MID(L35,SEARCH("★",SUBSTITUTE(L35,"｜","★",10))+1,SEARCH("★",SUBSTITUTE(L35,"｜","★",11))-SEARCH("★",SUBSTITUTE(L35,"｜","★",10))-1
)&amp;"""&gt;","")&amp;IFERROR("&lt;LISTBOXOPTION TITLE="""&amp;MID(L35,SEARCH("★",SUBSTITUTE(L35,"｜","★",11))+1,SEARCH("★",SUBSTITUTE(L35,"｜","★",12))-SEARCH("★",SUBSTITUTE(L35,"｜","★",11))-1)&amp;""" VALUE="""&amp;MID(L35,SEARCH("★",SUBSTITUTE(L35,"｜","★",11))+1,SEARCH("★",SUBSTITUTE(L35,"｜","★",12))-SEARCH("★",SUBSTITUTE(L35,"｜","★",11))-1
)&amp;"""&gt;","")&amp;IFERROR("&lt;LISTBOXOPTION TITLE="""&amp;MID(L35,SEARCH("★",SUBSTITUTE(L35,"｜","★",12))+1,SEARCH("★",SUBSTITUTE(L35,"｜","★",13))-SEARCH("★",SUBSTITUTE(L35,"｜","★",12))-1)&amp;""" VALUE="""&amp;MID(L35,SEARCH("★",SUBSTITUTE(L35,"｜","★",12))+1,SEARCH("★",SUBSTITUTE(L35,"｜","★",13))-SEARCH("★",SUBSTITUTE(L35,"｜","★",12))-1
)&amp;"""&gt;","")&amp;IFERROR("&lt;LISTBOXOPTION TITLE="""&amp;MID(L35,SEARCH("★",SUBSTITUTE(L35,"｜","★",13))+1,SEARCH("★",SUBSTITUTE(L35,"｜","★",14))-SEARCH("★",SUBSTITUTE(L35,"｜","★",13))-1)&amp;""" VALUE="""&amp;MID(L35,SEARCH("★",SUBSTITUTE(L35,"｜","★",13))+1,SEARCH("★",SUBSTITUTE(L35,"｜","★",14))-SEARCH("★",SUBSTITUTE(L35,"｜","★",13))-1
)&amp;"""&gt;","")&amp;IFERROR("&lt;LISTBOXOPTION TITLE="""&amp;MID(L35,SEARCH("★",SUBSTITUTE(L35,"｜","★",14))+1,SEARCH("★",SUBSTITUTE(L35,"｜","★",15))-SEARCH("★",SUBSTITUTE(L35,"｜","★",14))-1)&amp;""" VALUE="""&amp;MID(L35,SEARCH("★",SUBSTITUTE(L35,"｜","★",14))+1,SEARCH("★",SUBSTITUTE(L35,"｜","★",15))-SEARCH("★",SUBSTITUTE(L35,"｜","★",14))-1
)&amp;"""&gt;","")&amp;IFERROR("&lt;LISTBOXOPTION TITLE="""&amp;MID(L35,SEARCH("★",SUBSTITUTE(L35,"｜","★",15))+1,SEARCH("★",SUBSTITUTE(L35,"｜","★",16))-SEARCH("★",SUBSTITUTE(L35,"｜","★",15))-1)&amp;""" VALUE="""&amp;MID(L35,SEARCH("★",SUBSTITUTE(L35,"｜","★",15))+1,SEARCH("★",SUBSTITUTE(L35,"｜","★",16))-SEARCH("★",SUBSTITUTE(L35,"｜","★",15))-1
)&amp;"""&gt;","")&amp;IFERROR("&lt;LISTBOXOPTION TITLE="""&amp;MID(L35,SEARCH("★",SUBSTITUTE(L35,"｜","★",16))+1,SEARCH("★",SUBSTITUTE(L35,"｜","★",17))-SEARCH("★",SUBSTITUTE(L35,"｜","★",16))-1)&amp;""" VALUE="""&amp;MID(L35,SEARCH("★",SUBSTITUTE(L35,"｜","★",16))+1,SEARCH("★",SUBSTITUTE(L35,"｜","★",16))-SEARCH("★",SUBSTITUTE(L35,"｜","★",16))-1
)&amp;"""&gt;","")&amp;"&lt;/LISTBOX&gt;"&amp;IF(G35&lt;&gt;"","&lt;LABEL NAME=""LA-LB"&amp;RIGHT("0"&amp;TEXT(COUNTIF(I$2:I35,"複数選択")+COUNTIF(I$2:I35,"択一"),"#"),2)&amp;""" TITLE="""&amp;G35&amp;""" FORECOLOR=""#00000000"" BACKCOLOR=""#00C0C0C0"" FONTNAME=""ＭＳ ゴシック"" FONTSIZE=""9"" OUTPUT=""0"" LEFT="""&amp;TEXT(Q35+100+LENB(D35)*90+O35*110+100,"#")&amp;""" TOP="""&amp;R35+20&amp;""" WIDTH="""&amp;TEXT(LEN(G35)*400,"#")&amp;""" HEIGHT="""&amp;T35&amp;""" &gt;",""),AA35)</f>
        <v>エラー</v>
      </c>
      <c r="AA35" s="12" t="str">
        <f>IF(I35="文字表示","&lt;LABEL NAME=""LL"&amp;RIGHT("0"&amp;TEXT(COUNTIF(I$2:I35,"文字表示"),"#"),2)&amp;""" TITLE="""&amp;F35&amp;""" FORECOLOR=""#00000000"" BACKCOLOR=""#00C0C0C0"" FONTNAME=""ＭＳ ゴシック"" FONTSIZE=""9"" OUTPUT=""0"" LEFT="""&amp;Q35&amp;""" TOP="""&amp;R35+20&amp;"""WIDTH="""&amp;TEXT(LENB(F35)*92,"#")&amp;""" HEIGHT="""&amp;T35&amp;""" &gt;","エラー")</f>
        <v>エラー</v>
      </c>
    </row>
    <row r="36" spans="1:27" ht="15.75" customHeight="1" x14ac:dyDescent="0.15">
      <c r="A36" s="25"/>
      <c r="B36" s="25"/>
      <c r="C36" s="25"/>
      <c r="D36" s="16" t="s">
        <v>103</v>
      </c>
      <c r="E36" s="16" t="s">
        <v>103</v>
      </c>
      <c r="F36" s="25"/>
      <c r="G36" s="25" t="s">
        <v>75</v>
      </c>
      <c r="H36" s="22"/>
      <c r="I36" s="23" t="s">
        <v>50</v>
      </c>
      <c r="J36" s="23" t="s">
        <v>51</v>
      </c>
      <c r="K36" s="24" t="s">
        <v>45</v>
      </c>
      <c r="L36" s="16"/>
      <c r="M36" s="25">
        <v>120</v>
      </c>
      <c r="N36" s="25">
        <v>0</v>
      </c>
      <c r="O36" s="25">
        <v>3</v>
      </c>
      <c r="P36" s="9" t="str">
        <f ca="1">IF(C36&lt;&gt;"",IF(COUNTA(C$2:C36)=1,"&lt;GROUP ELEMENT=""GP"&amp;RIGHT("0"&amp;COUNTA(C$2:C36),2)&amp;""" NAME=""GP"&amp;RIGHT("0"&amp;COUNTA(C$2:C36),2)&amp;""" TITLE="""&amp;C36&amp;""" FORECOLOR=""#00000000"" BACKCOLOR=""#00C0C0C0"" FONTSIZE=""9"" OUTPUT=""0"" LEFT="""&amp;Q36&amp;""" TOP="""&amp;R36&amp;""" WIDTH="""&amp;S36&amp;""" HEIGHT="""&amp;T36&amp;""" OUTFORECOLOR=""#00000000""&gt;",IF(C36="終了","&lt;/GROUP&gt;&lt;COMMANDBUTTON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ELEMENT=""GP"&amp;RIGHT("0"&amp;TEXT(COUNTA(C$2:C36),"#"),2)&amp;""" NAME=""GP"&amp;RIGHT("0"&amp;COUNTA(C$2:C36),2)&amp;""" TITLE="""&amp;C36&amp;""" FORECOLOR=""#00000000"" BACKCOLOR=""#00C0C0C0"" FONTSIZE=""9"" OUTPUT=""0"" LEFT="""&amp;Q36&amp;""" TOP="""&amp;R36&amp;""" WIDTH="""&amp;S36&amp;""" HEIGHT="""&amp;T36&amp;""" OUTFORECOLOR=""#00000000""&gt;")),Y36)</f>
        <v>&lt;LABEL NAME="L-TB20" TITLE="配偶者_最高体重時年齢" FORECOLOR="#00000000" BACKCOLOR="#00C0C0C0" FONTNAME="ＭＳ ゴシック" FONTSIZE="9" OUTPUT="0" LEFT="60" TOP="610"WIDTH="2100" HEIGHT="280" &gt;&lt;TEXTBOX NAME="TB20" ELEMENT="配偶者_最高体重時年齢" FORECOLOR="#00080000" BACKCOLOR="#00FFFFFF" FONTNAME="ＭＳ ゴシック" FONTSIZE="9" DATATYPE="NUMERIC"DECIMALPLACES="0" IMEMODE="02" BEFORESTRING="配偶者_最高体重時年齢 " AFTERSTRING="歳" MAXVALUE="120" MINVALUE="0" SKIP="True" OUTPUT="2"  LEFT="2260" TOP="590" WIDTH="496" HEIGHT="280" TABINDEX="32" OUTFORECOLOR="#00000000" OUTBR="AFTER"&gt;&lt;LABEL NAME="LA-TB20" TITLE="歳" FORECOLOR="#00000000" BACKCOLOR="#00C0C0C0" FONTNAME="ＭＳ ゴシック" FONTSIZE="9" OUTPUT="0" LEFT="2856" TOP="610" WIDTH="200" HEIGHT="280" &gt;</v>
      </c>
      <c r="Q36" s="14">
        <f t="shared" si="17"/>
        <v>60</v>
      </c>
      <c r="R36" s="14">
        <f t="shared" ca="1" si="18"/>
        <v>590</v>
      </c>
      <c r="S36" s="14">
        <f t="shared" si="19"/>
        <v>3192</v>
      </c>
      <c r="T36" s="14">
        <f ca="1">IF(C36&lt;&gt;"",SUM(INDIRECT("V"&amp;ROW()):INDIRECT("V"&amp;X37))+400,MAX(190*(IFERROR(SEARCH("★",SUBSTITUTE(L36,"｜","★",1))&gt;0,0)+IFERROR(SEARCH("★",SUBSTITUTE(L36,"｜","★",2))&gt;0,0)+IFERROR(SEARCH("★",SUBSTITUTE(L36,"｜","★",3))&gt;0,0)+IFERROR(SEARCH("★",SUBSTITUTE(L36,"｜","★",4))&gt;0,0)+IFERROR(SEARCH("★",SUBSTITUTE(L36,"｜","★",5))&gt;0,0)+IFERROR(SEARCH("★",SUBSTITUTE(L36,"｜","★",6))&gt;0,0)+IFERROR(SEARCH("★",SUBSTITUTE(L36,"｜","★",7))&gt;0,0)+IFERROR(SEARCH("★",SUBSTITUTE(L36,"｜","★",8))&gt;0,0)+IFERROR(SEARCH("★",SUBSTITUTE(L36,"｜","★",9))&gt;0,0)+IFERROR(SEARCH("★",SUBSTITUTE(L36,"｜","★",10))&gt;0,0)+IFERROR(SEARCH("★",SUBSTITUTE(L36,"｜","★",11))&gt;0,0)+IFERROR(SEARCH("★",SUBSTITUTE(L36,"｜","★",12))&gt;0,0)+IFERROR(SEARCH("★",SUBSTITUTE(L36,"｜","★",13))&gt;0,0)+IFERROR(SEARCH("★",SUBSTITUTE(L36,"｜","★",14))&gt;0,0)+IFERROR(SEARCH("★",SUBSTITUTE(L36,"｜","★",15))&gt;0,0))+40,280))</f>
        <v>280</v>
      </c>
      <c r="U36" s="14">
        <f t="shared" ca="1" si="20"/>
        <v>280</v>
      </c>
      <c r="V36" s="14">
        <f t="shared" ca="1" si="21"/>
        <v>280</v>
      </c>
      <c r="W36" s="14">
        <f t="shared" si="15"/>
        <v>30</v>
      </c>
      <c r="X36" s="14">
        <f t="shared" si="16"/>
        <v>37</v>
      </c>
      <c r="Y36" s="12" t="str">
        <f ca="1">IF(I36="普通入力","&lt;LABEL NAME=""L-TB"&amp;RIGHT("0"&amp;TEXT(COUNTIF(I$2:I36,"普通入力"),"#"),2)&amp;""" TITLE="""&amp;D36&amp;""" FORECOLOR=""#00000000"" BACKCOLOR=""#00C0C0C0"" FONTNAME=""ＭＳ ゴシック"" FONTSIZE=""9"" OUTPUT=""0"" LEFT="""&amp;Q36&amp;""" TOP="""&amp;R36+20&amp;"""WIDTH="""&amp;TEXT(LENB(D36)*100,"#")&amp;""" HEIGHT="""&amp;T36&amp;""" &gt;&lt;TEXTBOX NAME=""TB"&amp;RIGHT("0"&amp;TEXT(COUNTIF(I$2:I36,"普通入力"),"#"),2)&amp;""" ELEMENT="""&amp;D36&amp;""" FORECOLOR=""#00080000"" BACKCOLOR=""#00FFFFFF"" FONTNAME=""ＭＳ ゴシック"" FONTSIZE=""9"""&amp;IF(J36="文字列",""," DATATYPE=""NUMERIC""")&amp;"DECIMALPLACES="""&amp;IF(LEFT(J36,2)="小数",RIGHT(J36,1),0)&amp;""" IMEMODE="""&amp;IF(K36="全角","04","02")&amp;""" BEFORESTRING="""&amp;E36&amp;" "" AFTERSTRING="""&amp;G36&amp;""" MAXVALUE="""&amp;M36&amp;""" MINVALUE="""&amp;N36&amp;""" SKIP="""&amp;IF(H36="必須","False","True")&amp;""" OUTPUT=""2""  LEFT="""&amp;TEXT(Q36+100+LENB(D36)*100,"#")&amp;""" TOP="""&amp;R36&amp;""" WIDTH="""&amp;TEXT(220+O36*92,"#")&amp;""" HEIGHT="""&amp;T36&amp;""" TABINDEX="""&amp;TEXT(COUNTA(I$2:I36),"#")&amp;""" OUTFORECOLOR=""#00000000"" OUTBR=""AFTER""&gt;"&amp;IF(G36&lt;&gt;"","&lt;LABEL NAME=""LA-TB"&amp;RIGHT("0"&amp;TEXT(COUNTIF(I$2:I36,"普通入力"),"#"),2)&amp;""" TITLE="""&amp;G36&amp;""" FORECOLOR=""#00000000"" BACKCOLOR=""#00C0C0C0"" FONTNAME=""ＭＳ ゴシック"" FONTSIZE=""9"" OUTPUT=""0"" LEFT="""&amp;TEXT(Q36+100+LENB(D36)*100+O36*92+320,"#")&amp;""" TOP="""&amp;R36+20&amp;""" WIDTH="""&amp;TEXT(LENB(G36)*100,"#")&amp;""" HEIGHT="""&amp;T36&amp;""" &gt;",""),Z36)</f>
        <v>&lt;LABEL NAME="L-TB20" TITLE="配偶者_最高体重時年齢" FORECOLOR="#00000000" BACKCOLOR="#00C0C0C0" FONTNAME="ＭＳ ゴシック" FONTSIZE="9" OUTPUT="0" LEFT="60" TOP="610"WIDTH="2100" HEIGHT="280" &gt;&lt;TEXTBOX NAME="TB20" ELEMENT="配偶者_最高体重時年齢" FORECOLOR="#00080000" BACKCOLOR="#00FFFFFF" FONTNAME="ＭＳ ゴシック" FONTSIZE="9" DATATYPE="NUMERIC"DECIMALPLACES="0" IMEMODE="02" BEFORESTRING="配偶者_最高体重時年齢 " AFTERSTRING="歳" MAXVALUE="120" MINVALUE="0" SKIP="True" OUTPUT="2"  LEFT="2260" TOP="590" WIDTH="496" HEIGHT="280" TABINDEX="32" OUTFORECOLOR="#00000000" OUTBR="AFTER"&gt;&lt;LABEL NAME="LA-TB20" TITLE="歳" FORECOLOR="#00000000" BACKCOLOR="#00C0C0C0" FONTNAME="ＭＳ ゴシック" FONTSIZE="9" OUTPUT="0" LEFT="2856" TOP="610" WIDTH="200" HEIGHT="280" &gt;</v>
      </c>
      <c r="Z36" s="12" t="str">
        <f>IF(OR(I36="複数選択",I36="択一"),"&lt;LABEL NAME=""L-LB"&amp;RIGHT("0"&amp;TEXT(COUNTIF(I$2:I36,"複数選択")+COUNTIF(I$2:I36,"択一"),"#"),2)&amp;""" TITLE="""&amp;D36&amp;""" FORECOLOR=""#00000000"" BACKCOLOR=""#00C0C0C0"" FONTNAME=""ＭＳ ゴシック"" FONTSIZE=""9"" OUTPUT=""0"" LEFT="""&amp;Q36&amp;""" TOP="""&amp;R36+20&amp;"""WIDTH="""&amp;TEXT(LENB(D36)*90,"#")&amp;""" HEIGHT="""&amp;T36&amp;""" &gt;&lt;LISTBOX NAME=""LB"&amp;RIGHT("0"&amp;TEXT(COUNTIF(I$2:I36,"複数選択")+COUNTIF(I$2:I36,"択一"),"#"),2)&amp;""" ELEMENT="""&amp;D36&amp;""" FORECOLOR=""#00080000"" BACKCOLOR=""#00FFFFFF"" FONTNAME=""ＭＳ ゴシック"" FONTSIZE=""9"""&amp;IF(J36="文字列",""," DATATYPE=""NUMERIC""")&amp;" IMEMODE="""&amp;IF(K36="全角","04","02")&amp;""" BEFORESTRING="""&amp;E36&amp;" "" AFTERSTRING="""&amp;G36&amp;""" MULTIPLE="""&amp;IF(I36="複数選択","True")&amp;""" MINVALUE="""&amp;N36&amp;""" SKIP="""&amp;IF(H36="必須","False","True")&amp;""" OUTPUT=""2""  LEFT="""&amp;TEXT(Q36+100+LENB(D36)*90,"#")&amp;""" TOP="""&amp;R36&amp;""" WIDTH="""&amp;TEXT(O36*92+120,"#")&amp;""" HEIGHT="""&amp;T36&amp;""" TABINDEX="""&amp;TEXT(COUNTA(I$2:I36),"#")&amp;""" OUTFORECOLOR=""#00000000"" OUTBR=""AFTER""&gt;&lt;LISTBOXOPTION TITLE="""&amp;LEFT(L36,SEARCH("｜",L36)-1)&amp;""" SELECTED=""True"" VALUE="""&amp;LEFT(L36,SEARCH("｜",L36)-1)&amp;"""&gt;"&amp;IFERROR("&lt;LISTBOXOPTION TITLE="""&amp;
MID(L36,SEARCH("★",SUBSTITUTE(L36,"｜","★",1))+1,SEARCH("★",SUBSTITUTE(L36,"｜","★",2))-SEARCH("★",SUBSTITUTE(L36,"｜","★",1))-1)&amp;""" VALUE="""&amp;MID(L36,SEARCH("★",SUBSTITUTE(L36,"｜","★",1))+1,SEARCH("★",SUBSTITUTE(L36,"｜","★",2))-SEARCH("★",SUBSTITUTE(L36,"｜","★",1))-1)&amp;"""&gt;","")&amp;
IFERROR("&lt;LISTBOXOPTION TITLE="""&amp;MID(L36,
SEARCH("★",SUBSTITUTE(L36,"｜","★",2))+1,SEARCH("★",SUBSTITUTE(L36,"｜","★",3))-SEARCH("★",SUBSTITUTE(L36,"｜","★",2))-1)&amp;""" VALUE="""&amp;MID(L36,SEARCH("★",SUBSTITUTE(L36,"｜","★",2))+1,SEARCH("★",SUBSTITUTE(L36,"｜","★",3))-SEARCH("★",SUBSTITUTE(L36,"｜","★",2))-1)&amp;"""&gt;","")&amp;IFERROR("&lt;LISTBOXOPTION TITLE="""&amp;MID(L36,SEARCH("★",SUBSTITUTE(L36,"｜","★",3))+1,SEARCH("★",SUBSTITUTE(L36,"｜","★",4))-SEARCH("★",SUBSTITUTE(L36,"｜","★",3))-1)&amp;""" VALUE="""&amp;MID(L36,SEARCH("★",SUBSTITUTE(L36,"｜","★",3))+1,SEARCH("★",SUBSTITUTE(L36,"｜","★",4))-SEARCH("★",SUBSTITUTE(L36,"｜","★",3))-1)&amp;"""&gt;","")&amp;IFERROR("&lt;LISTBOXOPTION TITLE="""&amp;MID(L36,SEARCH("★",SUBSTITUTE(L36,"｜","★",4))+1,SEARCH("★",SUBSTITUTE(L36,"｜","★",5))-SEARCH("★",SUBSTITUTE(L36,"｜","★",4))-1)&amp;""" VALUE="""&amp;MID(L36,SEARCH("★",SUBSTITUTE(L36,"｜","★",4))+1,SEARCH("★",SUBSTITUTE(L36,"｜","★",5))-SEARCH("★",SUBSTITUTE(L36,"｜","★",4))-1
)&amp;"""&gt;","")&amp;
IFERROR("&lt;LISTBOXOPTION TITLE="""&amp;MID(L36,SEARCH("★",SUBSTITUTE(L36,"｜","★",5))+1,SEARCH("★",SUBSTITUTE(L36,"｜","★",6))-SEARCH("★",SUBSTITUTE(L36,"｜","★",5))-1)&amp;""" VALUE="""&amp;MID(L36,SEARCH("★",SUBSTITUTE(L36,"｜","★",5))+1,SEARCH("★",SUBSTITUTE(L36,"｜","★",6))-SEARCH("★",SUBSTITUTE(L36,"｜","★",5))-1
)&amp;"""&gt;","")&amp;IFERROR("&lt;LISTBOXOPTION TITLE="""&amp;MID(L36,SEARCH("★",SUBSTITUTE(L36,"｜","★",6))+1,SEARCH("★",SUBSTITUTE(L36,"｜","★",7))-SEARCH("★",SUBSTITUTE(L36,"｜","★",6))-1)&amp;""" VALUE="""&amp;MID(L36,SEARCH("★",SUBSTITUTE(L36,"｜","★",6))+1,SEARCH("★",SUBSTITUTE(L36,"｜","★",7))-SEARCH("★",SUBSTITUTE(L36,"｜","★",6))-1
)&amp;"""&gt;","")&amp;IFERROR("&lt;LISTBOXOPTION TITLE="""&amp;MID(L36,SEARCH("★",SUBSTITUTE(L36,"｜","★",7))+1,SEARCH("★",SUBSTITUTE(L36,"｜","★",8))-SEARCH("★",SUBSTITUTE(L36,"｜","★",7))-1)&amp;""" VALUE="""&amp;MID(L36,SEARCH("★",SUBSTITUTE(L36,"｜","★",7))+1,SEARCH("★",SUBSTITUTE(L36,"｜","★",8))-SEARCH("★",SUBSTITUTE(L36,"｜","★",7))-1
)&amp;"""&gt;","")&amp;IFERROR("&lt;LISTBOXOPTION TITLE="""&amp;MID(L36,SEARCH("★",SUBSTITUTE(L36,"｜","★",8))+1,SEARCH("★",SUBSTITUTE(L36,"｜","★",9))-SEARCH("★",SUBSTITUTE(L36,"｜","★",8))-1)&amp;""" VALUE="""&amp;MID(L36,SEARCH("★",SUBSTITUTE(L36,"｜","★",8))+1,SEARCH("★",SUBSTITUTE(L36,"｜","★",9))-SEARCH("★",SUBSTITUTE(L36,"｜","★",8))-1
)&amp;"""&gt;","")&amp;IFERROR("&lt;LISTBOXOPTION TITLE="""&amp;MID(L36,SEARCH("★",SUBSTITUTE(L36,"｜","★",9))+1,SEARCH("★",SUBSTITUTE(L36,"｜","★",10))-SEARCH("★",SUBSTITUTE(L36,"｜","★",9))-1)&amp;""" VALUE="""&amp;MID(L36,SEARCH("★",SUBSTITUTE(L36,"｜","★",9))+1,SEARCH("★",SUBSTITUTE(L36,"｜","★",10))-SEARCH("★",SUBSTITUTE(L36,"｜","★",9))-1
)&amp;"""&gt;","")&amp;IFERROR("&lt;LISTBOXOPTION TITLE="""&amp;MID(L36,SEARCH("★",SUBSTITUTE(L36,"｜","★",10))+1,SEARCH("★",SUBSTITUTE(L36,"｜","★",11))-SEARCH("★",SUBSTITUTE(L36,"｜","★",10))-1)&amp;""" VALUE="""&amp;MID(L36,SEARCH("★",SUBSTITUTE(L36,"｜","★",10))+1,SEARCH("★",SUBSTITUTE(L36,"｜","★",11))-SEARCH("★",SUBSTITUTE(L36,"｜","★",10))-1
)&amp;"""&gt;","")&amp;IFERROR("&lt;LISTBOXOPTION TITLE="""&amp;MID(L36,SEARCH("★",SUBSTITUTE(L36,"｜","★",11))+1,SEARCH("★",SUBSTITUTE(L36,"｜","★",12))-SEARCH("★",SUBSTITUTE(L36,"｜","★",11))-1)&amp;""" VALUE="""&amp;MID(L36,SEARCH("★",SUBSTITUTE(L36,"｜","★",11))+1,SEARCH("★",SUBSTITUTE(L36,"｜","★",12))-SEARCH("★",SUBSTITUTE(L36,"｜","★",11))-1
)&amp;"""&gt;","")&amp;IFERROR("&lt;LISTBOXOPTION TITLE="""&amp;MID(L36,SEARCH("★",SUBSTITUTE(L36,"｜","★",12))+1,SEARCH("★",SUBSTITUTE(L36,"｜","★",13))-SEARCH("★",SUBSTITUTE(L36,"｜","★",12))-1)&amp;""" VALUE="""&amp;MID(L36,SEARCH("★",SUBSTITUTE(L36,"｜","★",12))+1,SEARCH("★",SUBSTITUTE(L36,"｜","★",13))-SEARCH("★",SUBSTITUTE(L36,"｜","★",12))-1
)&amp;"""&gt;","")&amp;IFERROR("&lt;LISTBOXOPTION TITLE="""&amp;MID(L36,SEARCH("★",SUBSTITUTE(L36,"｜","★",13))+1,SEARCH("★",SUBSTITUTE(L36,"｜","★",14))-SEARCH("★",SUBSTITUTE(L36,"｜","★",13))-1)&amp;""" VALUE="""&amp;MID(L36,SEARCH("★",SUBSTITUTE(L36,"｜","★",13))+1,SEARCH("★",SUBSTITUTE(L36,"｜","★",14))-SEARCH("★",SUBSTITUTE(L36,"｜","★",13))-1
)&amp;"""&gt;","")&amp;IFERROR("&lt;LISTBOXOPTION TITLE="""&amp;MID(L36,SEARCH("★",SUBSTITUTE(L36,"｜","★",14))+1,SEARCH("★",SUBSTITUTE(L36,"｜","★",15))-SEARCH("★",SUBSTITUTE(L36,"｜","★",14))-1)&amp;""" VALUE="""&amp;MID(L36,SEARCH("★",SUBSTITUTE(L36,"｜","★",14))+1,SEARCH("★",SUBSTITUTE(L36,"｜","★",15))-SEARCH("★",SUBSTITUTE(L36,"｜","★",14))-1
)&amp;"""&gt;","")&amp;IFERROR("&lt;LISTBOXOPTION TITLE="""&amp;MID(L36,SEARCH("★",SUBSTITUTE(L36,"｜","★",15))+1,SEARCH("★",SUBSTITUTE(L36,"｜","★",16))-SEARCH("★",SUBSTITUTE(L36,"｜","★",15))-1)&amp;""" VALUE="""&amp;MID(L36,SEARCH("★",SUBSTITUTE(L36,"｜","★",15))+1,SEARCH("★",SUBSTITUTE(L36,"｜","★",16))-SEARCH("★",SUBSTITUTE(L36,"｜","★",15))-1
)&amp;"""&gt;","")&amp;IFERROR("&lt;LISTBOXOPTION TITLE="""&amp;MID(L36,SEARCH("★",SUBSTITUTE(L36,"｜","★",16))+1,SEARCH("★",SUBSTITUTE(L36,"｜","★",17))-SEARCH("★",SUBSTITUTE(L36,"｜","★",16))-1)&amp;""" VALUE="""&amp;MID(L36,SEARCH("★",SUBSTITUTE(L36,"｜","★",16))+1,SEARCH("★",SUBSTITUTE(L36,"｜","★",16))-SEARCH("★",SUBSTITUTE(L36,"｜","★",16))-1
)&amp;"""&gt;","")&amp;"&lt;/LISTBOX&gt;"&amp;IF(G36&lt;&gt;"","&lt;LABEL NAME=""LA-LB"&amp;RIGHT("0"&amp;TEXT(COUNTIF(I$2:I36,"複数選択")+COUNTIF(I$2:I36,"択一"),"#"),2)&amp;""" TITLE="""&amp;G36&amp;""" FORECOLOR=""#00000000"" BACKCOLOR=""#00C0C0C0"" FONTNAME=""ＭＳ ゴシック"" FONTSIZE=""9"" OUTPUT=""0"" LEFT="""&amp;TEXT(Q36+100+LENB(D36)*90+O36*110+100,"#")&amp;""" TOP="""&amp;R36+20&amp;""" WIDTH="""&amp;TEXT(LEN(G36)*400,"#")&amp;""" HEIGHT="""&amp;T36&amp;""" &gt;",""),AA36)</f>
        <v>エラー</v>
      </c>
      <c r="AA36" s="12" t="str">
        <f>IF(I36="文字表示","&lt;LABEL NAME=""LL"&amp;RIGHT("0"&amp;TEXT(COUNTIF(I$2:I36,"文字表示"),"#"),2)&amp;""" TITLE="""&amp;F36&amp;""" FORECOLOR=""#00000000"" BACKCOLOR=""#00C0C0C0"" FONTNAME=""ＭＳ ゴシック"" FONTSIZE=""9"" OUTPUT=""0"" LEFT="""&amp;Q36&amp;""" TOP="""&amp;R36+20&amp;"""WIDTH="""&amp;TEXT(LENB(F36)*92,"#")&amp;""" HEIGHT="""&amp;T36&amp;""" &gt;","エラー")</f>
        <v>エラー</v>
      </c>
    </row>
    <row r="37" spans="1:27" ht="15.75" customHeight="1" x14ac:dyDescent="0.15">
      <c r="A37" s="25"/>
      <c r="B37" s="25"/>
      <c r="C37" s="25" t="s">
        <v>104</v>
      </c>
      <c r="D37" s="16"/>
      <c r="E37" s="16"/>
      <c r="F37" s="25"/>
      <c r="G37" s="25"/>
      <c r="H37" s="22"/>
      <c r="I37" s="23"/>
      <c r="J37" s="23"/>
      <c r="K37" s="24"/>
      <c r="L37" s="16"/>
      <c r="M37" s="25"/>
      <c r="N37" s="25"/>
      <c r="O37" s="25"/>
      <c r="P37" s="9" t="str">
        <f ca="1">IF(C37&lt;&gt;"",IF(COUNTA(C$2:C37)=1,"&lt;GROUP ELEMENT=""GP"&amp;RIGHT("0"&amp;COUNTA(C$2:C37),2)&amp;""" NAME=""GP"&amp;RIGHT("0"&amp;COUNTA(C$2:C37),2)&amp;""" TITLE="""&amp;C37&amp;""" FORECOLOR=""#00000000"" BACKCOLOR=""#00C0C0C0"" FONTSIZE=""9"" OUTPUT=""0"" LEFT="""&amp;Q37&amp;""" TOP="""&amp;R37&amp;""" WIDTH="""&amp;S37&amp;""" HEIGHT="""&amp;T37&amp;""" OUTFORECOLOR=""#00000000""&gt;",IF(C37="終了","&lt;/GROUP&gt;&lt;COMMANDBUTTON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ELEMENT=""GP"&amp;RIGHT("0"&amp;TEXT(COUNTA(C$2:C37),"#"),2)&amp;""" NAME=""GP"&amp;RIGHT("0"&amp;COUNTA(C$2:C37),2)&amp;""" TITLE="""&amp;C37&amp;""" FORECOLOR=""#00000000"" BACKCOLOR=""#00C0C0C0"" FONTSIZE=""9"" OUTPUT=""0"" LEFT="""&amp;Q37&amp;""" TOP="""&amp;R37&amp;""" WIDTH="""&amp;S37&amp;""" HEIGHT="""&amp;T37&amp;""" OUTFORECOLOR=""#00000000""&gt;")),Y37)</f>
        <v>&lt;/GROUP&gt;&lt;GROUP ELEMENT="GP04" NAME="GP04" TITLE="妊娠歴" FORECOLOR="#00000000" BACKCOLOR="#00C0C0C0" FONTSIZE="9" OUTPUT="0" LEFT="60" TOP="6100" WIDTH="16540" HEIGHT="680" OUTFORECOLOR="#00000000"&gt;</v>
      </c>
      <c r="Q37" s="14">
        <f t="shared" si="17"/>
        <v>60</v>
      </c>
      <c r="R37" s="14">
        <f t="shared" ca="1" si="18"/>
        <v>6100</v>
      </c>
      <c r="S37" s="14">
        <f t="shared" si="19"/>
        <v>16540</v>
      </c>
      <c r="T37" s="14">
        <f ca="1">IF(C37&lt;&gt;"",SUM(INDIRECT("V"&amp;ROW()):INDIRECT("V"&amp;X38))+400,MAX(190*(IFERROR(SEARCH("★",SUBSTITUTE(L37,"｜","★",1))&gt;0,0)+IFERROR(SEARCH("★",SUBSTITUTE(L37,"｜","★",2))&gt;0,0)+IFERROR(SEARCH("★",SUBSTITUTE(L37,"｜","★",3))&gt;0,0)+IFERROR(SEARCH("★",SUBSTITUTE(L37,"｜","★",4))&gt;0,0)+IFERROR(SEARCH("★",SUBSTITUTE(L37,"｜","★",5))&gt;0,0)+IFERROR(SEARCH("★",SUBSTITUTE(L37,"｜","★",6))&gt;0,0)+IFERROR(SEARCH("★",SUBSTITUTE(L37,"｜","★",7))&gt;0,0)+IFERROR(SEARCH("★",SUBSTITUTE(L37,"｜","★",8))&gt;0,0)+IFERROR(SEARCH("★",SUBSTITUTE(L37,"｜","★",9))&gt;0,0)+IFERROR(SEARCH("★",SUBSTITUTE(L37,"｜","★",10))&gt;0,0)+IFERROR(SEARCH("★",SUBSTITUTE(L37,"｜","★",11))&gt;0,0)+IFERROR(SEARCH("★",SUBSTITUTE(L37,"｜","★",12))&gt;0,0)+IFERROR(SEARCH("★",SUBSTITUTE(L37,"｜","★",13))&gt;0,0)+IFERROR(SEARCH("★",SUBSTITUTE(L37,"｜","★",14))&gt;0,0)+IFERROR(SEARCH("★",SUBSTITUTE(L37,"｜","★",15))&gt;0,0))+40,280))</f>
        <v>680</v>
      </c>
      <c r="U37" s="14">
        <f t="shared" ca="1" si="20"/>
        <v>680</v>
      </c>
      <c r="V37" s="14" t="str">
        <f t="shared" si="21"/>
        <v/>
      </c>
      <c r="W37" s="14">
        <f t="shared" si="15"/>
        <v>37</v>
      </c>
      <c r="X37" s="14">
        <f t="shared" si="16"/>
        <v>37</v>
      </c>
      <c r="Y37" s="12" t="str">
        <f>IF(I37="普通入力","&lt;LABEL NAME=""L-TB"&amp;RIGHT("0"&amp;TEXT(COUNTIF(I$2:I37,"普通入力"),"#"),2)&amp;""" TITLE="""&amp;D37&amp;""" FORECOLOR=""#00000000"" BACKCOLOR=""#00C0C0C0"" FONTNAME=""ＭＳ ゴシック"" FONTSIZE=""9"" OUTPUT=""0"" LEFT="""&amp;Q37&amp;""" TOP="""&amp;R37+20&amp;"""WIDTH="""&amp;TEXT(LENB(D37)*100,"#")&amp;""" HEIGHT="""&amp;T37&amp;""" &gt;&lt;TEXTBOX NAME=""TB"&amp;RIGHT("0"&amp;TEXT(COUNTIF(I$2:I37,"普通入力"),"#"),2)&amp;""" ELEMENT="""&amp;D37&amp;""" FORECOLOR=""#00080000"" BACKCOLOR=""#00FFFFFF"" FONTNAME=""ＭＳ ゴシック"" FONTSIZE=""9"""&amp;IF(J37="文字列",""," DATATYPE=""NUMERIC""")&amp;"DECIMALPLACES="""&amp;IF(LEFT(J37,2)="小数",RIGHT(J37,1),0)&amp;""" IMEMODE="""&amp;IF(K37="全角","04","02")&amp;""" BEFORESTRING="""&amp;E37&amp;" "" AFTERSTRING="""&amp;G37&amp;""" MAXVALUE="""&amp;M37&amp;""" MINVALUE="""&amp;N37&amp;""" SKIP="""&amp;IF(H37="必須","False","True")&amp;""" OUTPUT=""2""  LEFT="""&amp;TEXT(Q37+100+LENB(D37)*100,"#")&amp;""" TOP="""&amp;R37&amp;""" WIDTH="""&amp;TEXT(220+O37*92,"#")&amp;""" HEIGHT="""&amp;T37&amp;""" TABINDEX="""&amp;TEXT(COUNTA(I$2:I37),"#")&amp;""" OUTFORECOLOR=""#00000000"" OUTBR=""AFTER""&gt;"&amp;IF(G37&lt;&gt;"","&lt;LABEL NAME=""LA-TB"&amp;RIGHT("0"&amp;TEXT(COUNTIF(I$2:I37,"普通入力"),"#"),2)&amp;""" TITLE="""&amp;G37&amp;""" FORECOLOR=""#00000000"" BACKCOLOR=""#00C0C0C0"" FONTNAME=""ＭＳ ゴシック"" FONTSIZE=""9"" OUTPUT=""0"" LEFT="""&amp;TEXT(Q37+100+LENB(D37)*100+O37*92+320,"#")&amp;""" TOP="""&amp;R37+20&amp;""" WIDTH="""&amp;TEXT(LENB(G37)*100,"#")&amp;""" HEIGHT="""&amp;T37&amp;""" &gt;",""),Z37)</f>
        <v>エラー</v>
      </c>
      <c r="Z37" s="12" t="str">
        <f>IF(OR(I37="複数選択",I37="択一"),"&lt;LABEL NAME=""L-LB"&amp;RIGHT("0"&amp;TEXT(COUNTIF(I$2:I37,"複数選択")+COUNTIF(I$2:I37,"択一"),"#"),2)&amp;""" TITLE="""&amp;D37&amp;""" FORECOLOR=""#00000000"" BACKCOLOR=""#00C0C0C0"" FONTNAME=""ＭＳ ゴシック"" FONTSIZE=""9"" OUTPUT=""0"" LEFT="""&amp;Q37&amp;""" TOP="""&amp;R37+20&amp;"""WIDTH="""&amp;TEXT(LENB(D37)*90,"#")&amp;""" HEIGHT="""&amp;T37&amp;""" &gt;&lt;LISTBOX NAME=""LB"&amp;RIGHT("0"&amp;TEXT(COUNTIF(I$2:I37,"複数選択")+COUNTIF(I$2:I37,"択一"),"#"),2)&amp;""" ELEMENT="""&amp;D37&amp;""" FORECOLOR=""#00080000"" BACKCOLOR=""#00FFFFFF"" FONTNAME=""ＭＳ ゴシック"" FONTSIZE=""9"""&amp;IF(J37="文字列",""," DATATYPE=""NUMERIC""")&amp;" IMEMODE="""&amp;IF(K37="全角","04","02")&amp;""" BEFORESTRING="""&amp;E37&amp;" "" AFTERSTRING="""&amp;G37&amp;""" MULTIPLE="""&amp;IF(I37="複数選択","True")&amp;""" MINVALUE="""&amp;N37&amp;""" SKIP="""&amp;IF(H37="必須","False","True")&amp;""" OUTPUT=""2""  LEFT="""&amp;TEXT(Q37+100+LENB(D37)*90,"#")&amp;""" TOP="""&amp;R37&amp;""" WIDTH="""&amp;TEXT(O37*92+120,"#")&amp;""" HEIGHT="""&amp;T37&amp;""" TABINDEX="""&amp;TEXT(COUNTA(I$2:I37),"#")&amp;""" OUTFORECOLOR=""#00000000"" OUTBR=""AFTER""&gt;&lt;LISTBOXOPTION TITLE="""&amp;LEFT(L37,SEARCH("｜",L37)-1)&amp;""" SELECTED=""True"" VALUE="""&amp;LEFT(L37,SEARCH("｜",L37)-1)&amp;"""&gt;"&amp;IFERROR("&lt;LISTBOXOPTION TITLE="""&amp;
MID(L37,SEARCH("★",SUBSTITUTE(L37,"｜","★",1))+1,SEARCH("★",SUBSTITUTE(L37,"｜","★",2))-SEARCH("★",SUBSTITUTE(L37,"｜","★",1))-1)&amp;""" VALUE="""&amp;MID(L37,SEARCH("★",SUBSTITUTE(L37,"｜","★",1))+1,SEARCH("★",SUBSTITUTE(L37,"｜","★",2))-SEARCH("★",SUBSTITUTE(L37,"｜","★",1))-1)&amp;"""&gt;","")&amp;
IFERROR("&lt;LISTBOXOPTION TITLE="""&amp;MID(L37,
SEARCH("★",SUBSTITUTE(L37,"｜","★",2))+1,SEARCH("★",SUBSTITUTE(L37,"｜","★",3))-SEARCH("★",SUBSTITUTE(L37,"｜","★",2))-1)&amp;""" VALUE="""&amp;MID(L37,SEARCH("★",SUBSTITUTE(L37,"｜","★",2))+1,SEARCH("★",SUBSTITUTE(L37,"｜","★",3))-SEARCH("★",SUBSTITUTE(L37,"｜","★",2))-1)&amp;"""&gt;","")&amp;IFERROR("&lt;LISTBOXOPTION TITLE="""&amp;MID(L37,SEARCH("★",SUBSTITUTE(L37,"｜","★",3))+1,SEARCH("★",SUBSTITUTE(L37,"｜","★",4))-SEARCH("★",SUBSTITUTE(L37,"｜","★",3))-1)&amp;""" VALUE="""&amp;MID(L37,SEARCH("★",SUBSTITUTE(L37,"｜","★",3))+1,SEARCH("★",SUBSTITUTE(L37,"｜","★",4))-SEARCH("★",SUBSTITUTE(L37,"｜","★",3))-1)&amp;"""&gt;","")&amp;IFERROR("&lt;LISTBOXOPTION TITLE="""&amp;MID(L37,SEARCH("★",SUBSTITUTE(L37,"｜","★",4))+1,SEARCH("★",SUBSTITUTE(L37,"｜","★",5))-SEARCH("★",SUBSTITUTE(L37,"｜","★",4))-1)&amp;""" VALUE="""&amp;MID(L37,SEARCH("★",SUBSTITUTE(L37,"｜","★",4))+1,SEARCH("★",SUBSTITUTE(L37,"｜","★",5))-SEARCH("★",SUBSTITUTE(L37,"｜","★",4))-1
)&amp;"""&gt;","")&amp;
IFERROR("&lt;LISTBOXOPTION TITLE="""&amp;MID(L37,SEARCH("★",SUBSTITUTE(L37,"｜","★",5))+1,SEARCH("★",SUBSTITUTE(L37,"｜","★",6))-SEARCH("★",SUBSTITUTE(L37,"｜","★",5))-1)&amp;""" VALUE="""&amp;MID(L37,SEARCH("★",SUBSTITUTE(L37,"｜","★",5))+1,SEARCH("★",SUBSTITUTE(L37,"｜","★",6))-SEARCH("★",SUBSTITUTE(L37,"｜","★",5))-1
)&amp;"""&gt;","")&amp;IFERROR("&lt;LISTBOXOPTION TITLE="""&amp;MID(L37,SEARCH("★",SUBSTITUTE(L37,"｜","★",6))+1,SEARCH("★",SUBSTITUTE(L37,"｜","★",7))-SEARCH("★",SUBSTITUTE(L37,"｜","★",6))-1)&amp;""" VALUE="""&amp;MID(L37,SEARCH("★",SUBSTITUTE(L37,"｜","★",6))+1,SEARCH("★",SUBSTITUTE(L37,"｜","★",7))-SEARCH("★",SUBSTITUTE(L37,"｜","★",6))-1
)&amp;"""&gt;","")&amp;IFERROR("&lt;LISTBOXOPTION TITLE="""&amp;MID(L37,SEARCH("★",SUBSTITUTE(L37,"｜","★",7))+1,SEARCH("★",SUBSTITUTE(L37,"｜","★",8))-SEARCH("★",SUBSTITUTE(L37,"｜","★",7))-1)&amp;""" VALUE="""&amp;MID(L37,SEARCH("★",SUBSTITUTE(L37,"｜","★",7))+1,SEARCH("★",SUBSTITUTE(L37,"｜","★",8))-SEARCH("★",SUBSTITUTE(L37,"｜","★",7))-1
)&amp;"""&gt;","")&amp;IFERROR("&lt;LISTBOXOPTION TITLE="""&amp;MID(L37,SEARCH("★",SUBSTITUTE(L37,"｜","★",8))+1,SEARCH("★",SUBSTITUTE(L37,"｜","★",9))-SEARCH("★",SUBSTITUTE(L37,"｜","★",8))-1)&amp;""" VALUE="""&amp;MID(L37,SEARCH("★",SUBSTITUTE(L37,"｜","★",8))+1,SEARCH("★",SUBSTITUTE(L37,"｜","★",9))-SEARCH("★",SUBSTITUTE(L37,"｜","★",8))-1
)&amp;"""&gt;","")&amp;IFERROR("&lt;LISTBOXOPTION TITLE="""&amp;MID(L37,SEARCH("★",SUBSTITUTE(L37,"｜","★",9))+1,SEARCH("★",SUBSTITUTE(L37,"｜","★",10))-SEARCH("★",SUBSTITUTE(L37,"｜","★",9))-1)&amp;""" VALUE="""&amp;MID(L37,SEARCH("★",SUBSTITUTE(L37,"｜","★",9))+1,SEARCH("★",SUBSTITUTE(L37,"｜","★",10))-SEARCH("★",SUBSTITUTE(L37,"｜","★",9))-1
)&amp;"""&gt;","")&amp;IFERROR("&lt;LISTBOXOPTION TITLE="""&amp;MID(L37,SEARCH("★",SUBSTITUTE(L37,"｜","★",10))+1,SEARCH("★",SUBSTITUTE(L37,"｜","★",11))-SEARCH("★",SUBSTITUTE(L37,"｜","★",10))-1)&amp;""" VALUE="""&amp;MID(L37,SEARCH("★",SUBSTITUTE(L37,"｜","★",10))+1,SEARCH("★",SUBSTITUTE(L37,"｜","★",11))-SEARCH("★",SUBSTITUTE(L37,"｜","★",10))-1
)&amp;"""&gt;","")&amp;IFERROR("&lt;LISTBOXOPTION TITLE="""&amp;MID(L37,SEARCH("★",SUBSTITUTE(L37,"｜","★",11))+1,SEARCH("★",SUBSTITUTE(L37,"｜","★",12))-SEARCH("★",SUBSTITUTE(L37,"｜","★",11))-1)&amp;""" VALUE="""&amp;MID(L37,SEARCH("★",SUBSTITUTE(L37,"｜","★",11))+1,SEARCH("★",SUBSTITUTE(L37,"｜","★",12))-SEARCH("★",SUBSTITUTE(L37,"｜","★",11))-1
)&amp;"""&gt;","")&amp;IFERROR("&lt;LISTBOXOPTION TITLE="""&amp;MID(L37,SEARCH("★",SUBSTITUTE(L37,"｜","★",12))+1,SEARCH("★",SUBSTITUTE(L37,"｜","★",13))-SEARCH("★",SUBSTITUTE(L37,"｜","★",12))-1)&amp;""" VALUE="""&amp;MID(L37,SEARCH("★",SUBSTITUTE(L37,"｜","★",12))+1,SEARCH("★",SUBSTITUTE(L37,"｜","★",13))-SEARCH("★",SUBSTITUTE(L37,"｜","★",12))-1
)&amp;"""&gt;","")&amp;IFERROR("&lt;LISTBOXOPTION TITLE="""&amp;MID(L37,SEARCH("★",SUBSTITUTE(L37,"｜","★",13))+1,SEARCH("★",SUBSTITUTE(L37,"｜","★",14))-SEARCH("★",SUBSTITUTE(L37,"｜","★",13))-1)&amp;""" VALUE="""&amp;MID(L37,SEARCH("★",SUBSTITUTE(L37,"｜","★",13))+1,SEARCH("★",SUBSTITUTE(L37,"｜","★",14))-SEARCH("★",SUBSTITUTE(L37,"｜","★",13))-1
)&amp;"""&gt;","")&amp;IFERROR("&lt;LISTBOXOPTION TITLE="""&amp;MID(L37,SEARCH("★",SUBSTITUTE(L37,"｜","★",14))+1,SEARCH("★",SUBSTITUTE(L37,"｜","★",15))-SEARCH("★",SUBSTITUTE(L37,"｜","★",14))-1)&amp;""" VALUE="""&amp;MID(L37,SEARCH("★",SUBSTITUTE(L37,"｜","★",14))+1,SEARCH("★",SUBSTITUTE(L37,"｜","★",15))-SEARCH("★",SUBSTITUTE(L37,"｜","★",14))-1
)&amp;"""&gt;","")&amp;IFERROR("&lt;LISTBOXOPTION TITLE="""&amp;MID(L37,SEARCH("★",SUBSTITUTE(L37,"｜","★",15))+1,SEARCH("★",SUBSTITUTE(L37,"｜","★",16))-SEARCH("★",SUBSTITUTE(L37,"｜","★",15))-1)&amp;""" VALUE="""&amp;MID(L37,SEARCH("★",SUBSTITUTE(L37,"｜","★",15))+1,SEARCH("★",SUBSTITUTE(L37,"｜","★",16))-SEARCH("★",SUBSTITUTE(L37,"｜","★",15))-1
)&amp;"""&gt;","")&amp;IFERROR("&lt;LISTBOXOPTION TITLE="""&amp;MID(L37,SEARCH("★",SUBSTITUTE(L37,"｜","★",16))+1,SEARCH("★",SUBSTITUTE(L37,"｜","★",17))-SEARCH("★",SUBSTITUTE(L37,"｜","★",16))-1)&amp;""" VALUE="""&amp;MID(L37,SEARCH("★",SUBSTITUTE(L37,"｜","★",16))+1,SEARCH("★",SUBSTITUTE(L37,"｜","★",16))-SEARCH("★",SUBSTITUTE(L37,"｜","★",16))-1
)&amp;"""&gt;","")&amp;"&lt;/LISTBOX&gt;"&amp;IF(G37&lt;&gt;"","&lt;LABEL NAME=""LA-LB"&amp;RIGHT("0"&amp;TEXT(COUNTIF(I$2:I37,"複数選択")+COUNTIF(I$2:I37,"択一"),"#"),2)&amp;""" TITLE="""&amp;G37&amp;""" FORECOLOR=""#00000000"" BACKCOLOR=""#00C0C0C0"" FONTNAME=""ＭＳ ゴシック"" FONTSIZE=""9"" OUTPUT=""0"" LEFT="""&amp;TEXT(Q37+100+LENB(D37)*90+O37*110+100,"#")&amp;""" TOP="""&amp;R37+20&amp;""" WIDTH="""&amp;TEXT(LEN(G37)*400,"#")&amp;""" HEIGHT="""&amp;T37&amp;""" &gt;",""),AA37)</f>
        <v>エラー</v>
      </c>
      <c r="AA37" s="12" t="str">
        <f>IF(I37="文字表示","&lt;LABEL NAME=""LL"&amp;RIGHT("0"&amp;TEXT(COUNTIF(I$2:I37,"文字表示"),"#"),2)&amp;""" TITLE="""&amp;F37&amp;""" FORECOLOR=""#00000000"" BACKCOLOR=""#00C0C0C0"" FONTNAME=""ＭＳ ゴシック"" FONTSIZE=""9"" OUTPUT=""0"" LEFT="""&amp;Q37&amp;""" TOP="""&amp;R37+20&amp;"""WIDTH="""&amp;TEXT(LENB(F37)*92,"#")&amp;""" HEIGHT="""&amp;T37&amp;""" &gt;","エラー")</f>
        <v>エラー</v>
      </c>
    </row>
    <row r="38" spans="1:27" ht="15.75" customHeight="1" x14ac:dyDescent="0.15">
      <c r="A38" s="25"/>
      <c r="B38" s="25"/>
      <c r="C38" s="25"/>
      <c r="D38" s="16" t="s">
        <v>105</v>
      </c>
      <c r="E38" s="16" t="s">
        <v>105</v>
      </c>
      <c r="F38" s="25"/>
      <c r="G38" s="25" t="s">
        <v>106</v>
      </c>
      <c r="H38" s="22"/>
      <c r="I38" s="23" t="s">
        <v>50</v>
      </c>
      <c r="J38" s="23" t="s">
        <v>51</v>
      </c>
      <c r="K38" s="24" t="s">
        <v>45</v>
      </c>
      <c r="L38" s="16"/>
      <c r="M38" s="25">
        <v>35</v>
      </c>
      <c r="N38" s="25">
        <v>0</v>
      </c>
      <c r="O38" s="25">
        <v>2</v>
      </c>
      <c r="P38" s="9" t="str">
        <f ca="1">IF(C38&lt;&gt;"",IF(COUNTA(C$2:C38)=1,"&lt;GROUP ELEMENT=""GP"&amp;RIGHT("0"&amp;COUNTA(C$2:C38),2)&amp;""" NAME=""GP"&amp;RIGHT("0"&amp;COUNTA(C$2:C38),2)&amp;""" TITLE="""&amp;C38&amp;""" FORECOLOR=""#00000000"" BACKCOLOR=""#00C0C0C0"" FONTSIZE=""9"" OUTPUT=""0"" LEFT="""&amp;Q38&amp;""" TOP="""&amp;R38&amp;""" WIDTH="""&amp;S38&amp;""" HEIGHT="""&amp;T38&amp;""" OUTFORECOLOR=""#00000000""&gt;",IF(C38="終了","&lt;/GROUP&gt;&lt;COMMANDBUTTON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ELEMENT=""GP"&amp;RIGHT("0"&amp;TEXT(COUNTA(C$2:C38),"#"),2)&amp;""" NAME=""GP"&amp;RIGHT("0"&amp;COUNTA(C$2:C38),2)&amp;""" TITLE="""&amp;C38&amp;""" FORECOLOR=""#00000000"" BACKCOLOR=""#00C0C0C0"" FONTSIZE=""9"" OUTPUT=""0"" LEFT="""&amp;Q38&amp;""" TOP="""&amp;R38&amp;""" WIDTH="""&amp;S38&amp;""" HEIGHT="""&amp;T38&amp;""" OUTFORECOLOR=""#00000000""&gt;")),Y38)</f>
        <v>&lt;LABEL NAME="L-TB21" TITLE="妊娠回数" FORECOLOR="#00000000" BACKCOLOR="#00C0C0C0" FONTNAME="ＭＳ ゴシック" FONTSIZE="9" OUTPUT="0" LEFT="60" TOP="310"WIDTH="800" HEIGHT="280" &gt;&lt;TEXTBOX NAME="TB21" ELEMENT="妊娠回数" FORECOLOR="#00080000" BACKCOLOR="#00FFFFFF" FONTNAME="ＭＳ ゴシック" FONTSIZE="9" DATATYPE="NUMERIC"DECIMALPLACES="0" IMEMODE="02" BEFORESTRING="妊娠回数 " AFTERSTRING="回" MAXVALUE="35" MINVALUE="0" SKIP="True" OUTPUT="2"  LEFT="960" TOP="290" WIDTH="404" HEIGHT="280" TABINDEX="33" OUTFORECOLOR="#00000000" OUTBR="AFTER"&gt;&lt;LABEL NAME="LA-TB21" TITLE="回" FORECOLOR="#00000000" BACKCOLOR="#00C0C0C0" FONTNAME="ＭＳ ゴシック" FONTSIZE="9" OUTPUT="0" LEFT="1464" TOP="310" WIDTH="200" HEIGHT="280" &gt;</v>
      </c>
      <c r="Q38" s="14">
        <f t="shared" si="17"/>
        <v>60</v>
      </c>
      <c r="R38" s="14">
        <f t="shared" ca="1" si="18"/>
        <v>290</v>
      </c>
      <c r="S38" s="14">
        <f t="shared" si="19"/>
        <v>1904</v>
      </c>
      <c r="T38" s="14">
        <f ca="1">IF(C38&lt;&gt;"",SUM(INDIRECT("V"&amp;ROW()):INDIRECT("V"&amp;X39))+400,MAX(190*(IFERROR(SEARCH("★",SUBSTITUTE(L38,"｜","★",1))&gt;0,0)+IFERROR(SEARCH("★",SUBSTITUTE(L38,"｜","★",2))&gt;0,0)+IFERROR(SEARCH("★",SUBSTITUTE(L38,"｜","★",3))&gt;0,0)+IFERROR(SEARCH("★",SUBSTITUTE(L38,"｜","★",4))&gt;0,0)+IFERROR(SEARCH("★",SUBSTITUTE(L38,"｜","★",5))&gt;0,0)+IFERROR(SEARCH("★",SUBSTITUTE(L38,"｜","★",6))&gt;0,0)+IFERROR(SEARCH("★",SUBSTITUTE(L38,"｜","★",7))&gt;0,0)+IFERROR(SEARCH("★",SUBSTITUTE(L38,"｜","★",8))&gt;0,0)+IFERROR(SEARCH("★",SUBSTITUTE(L38,"｜","★",9))&gt;0,0)+IFERROR(SEARCH("★",SUBSTITUTE(L38,"｜","★",10))&gt;0,0)+IFERROR(SEARCH("★",SUBSTITUTE(L38,"｜","★",11))&gt;0,0)+IFERROR(SEARCH("★",SUBSTITUTE(L38,"｜","★",12))&gt;0,0)+IFERROR(SEARCH("★",SUBSTITUTE(L38,"｜","★",13))&gt;0,0)+IFERROR(SEARCH("★",SUBSTITUTE(L38,"｜","★",14))&gt;0,0)+IFERROR(SEARCH("★",SUBSTITUTE(L38,"｜","★",15))&gt;0,0))+40,280))</f>
        <v>280</v>
      </c>
      <c r="U38" s="14">
        <f t="shared" ca="1" si="20"/>
        <v>280</v>
      </c>
      <c r="V38" s="14">
        <f t="shared" si="21"/>
        <v>0</v>
      </c>
      <c r="W38" s="14">
        <f t="shared" si="15"/>
        <v>37</v>
      </c>
      <c r="X38" s="14">
        <f t="shared" si="16"/>
        <v>40</v>
      </c>
      <c r="Y38" s="12" t="str">
        <f ca="1">IF(I38="普通入力","&lt;LABEL NAME=""L-TB"&amp;RIGHT("0"&amp;TEXT(COUNTIF(I$2:I38,"普通入力"),"#"),2)&amp;""" TITLE="""&amp;D38&amp;""" FORECOLOR=""#00000000"" BACKCOLOR=""#00C0C0C0"" FONTNAME=""ＭＳ ゴシック"" FONTSIZE=""9"" OUTPUT=""0"" LEFT="""&amp;Q38&amp;""" TOP="""&amp;R38+20&amp;"""WIDTH="""&amp;TEXT(LENB(D38)*100,"#")&amp;""" HEIGHT="""&amp;T38&amp;""" &gt;&lt;TEXTBOX NAME=""TB"&amp;RIGHT("0"&amp;TEXT(COUNTIF(I$2:I38,"普通入力"),"#"),2)&amp;""" ELEMENT="""&amp;D38&amp;""" FORECOLOR=""#00080000"" BACKCOLOR=""#00FFFFFF"" FONTNAME=""ＭＳ ゴシック"" FONTSIZE=""9"""&amp;IF(J38="文字列",""," DATATYPE=""NUMERIC""")&amp;"DECIMALPLACES="""&amp;IF(LEFT(J38,2)="小数",RIGHT(J38,1),0)&amp;""" IMEMODE="""&amp;IF(K38="全角","04","02")&amp;""" BEFORESTRING="""&amp;E38&amp;" "" AFTERSTRING="""&amp;G38&amp;""" MAXVALUE="""&amp;M38&amp;""" MINVALUE="""&amp;N38&amp;""" SKIP="""&amp;IF(H38="必須","False","True")&amp;""" OUTPUT=""2""  LEFT="""&amp;TEXT(Q38+100+LENB(D38)*100,"#")&amp;""" TOP="""&amp;R38&amp;""" WIDTH="""&amp;TEXT(220+O38*92,"#")&amp;""" HEIGHT="""&amp;T38&amp;""" TABINDEX="""&amp;TEXT(COUNTA(I$2:I38),"#")&amp;""" OUTFORECOLOR=""#00000000"" OUTBR=""AFTER""&gt;"&amp;IF(G38&lt;&gt;"","&lt;LABEL NAME=""LA-TB"&amp;RIGHT("0"&amp;TEXT(COUNTIF(I$2:I38,"普通入力"),"#"),2)&amp;""" TITLE="""&amp;G38&amp;""" FORECOLOR=""#00000000"" BACKCOLOR=""#00C0C0C0"" FONTNAME=""ＭＳ ゴシック"" FONTSIZE=""9"" OUTPUT=""0"" LEFT="""&amp;TEXT(Q38+100+LENB(D38)*100+O38*92+320,"#")&amp;""" TOP="""&amp;R38+20&amp;""" WIDTH="""&amp;TEXT(LENB(G38)*100,"#")&amp;""" HEIGHT="""&amp;T38&amp;""" &gt;",""),Z38)</f>
        <v>&lt;LABEL NAME="L-TB21" TITLE="妊娠回数" FORECOLOR="#00000000" BACKCOLOR="#00C0C0C0" FONTNAME="ＭＳ ゴシック" FONTSIZE="9" OUTPUT="0" LEFT="60" TOP="310"WIDTH="800" HEIGHT="280" &gt;&lt;TEXTBOX NAME="TB21" ELEMENT="妊娠回数" FORECOLOR="#00080000" BACKCOLOR="#00FFFFFF" FONTNAME="ＭＳ ゴシック" FONTSIZE="9" DATATYPE="NUMERIC"DECIMALPLACES="0" IMEMODE="02" BEFORESTRING="妊娠回数 " AFTERSTRING="回" MAXVALUE="35" MINVALUE="0" SKIP="True" OUTPUT="2"  LEFT="960" TOP="290" WIDTH="404" HEIGHT="280" TABINDEX="33" OUTFORECOLOR="#00000000" OUTBR="AFTER"&gt;&lt;LABEL NAME="LA-TB21" TITLE="回" FORECOLOR="#00000000" BACKCOLOR="#00C0C0C0" FONTNAME="ＭＳ ゴシック" FONTSIZE="9" OUTPUT="0" LEFT="1464" TOP="310" WIDTH="200" HEIGHT="280" &gt;</v>
      </c>
      <c r="Z38" s="12" t="str">
        <f>IF(OR(I38="複数選択",I38="択一"),"&lt;LABEL NAME=""L-LB"&amp;RIGHT("0"&amp;TEXT(COUNTIF(I$2:I38,"複数選択")+COUNTIF(I$2:I38,"択一"),"#"),2)&amp;""" TITLE="""&amp;D38&amp;""" FORECOLOR=""#00000000"" BACKCOLOR=""#00C0C0C0"" FONTNAME=""ＭＳ ゴシック"" FONTSIZE=""9"" OUTPUT=""0"" LEFT="""&amp;Q38&amp;""" TOP="""&amp;R38+20&amp;"""WIDTH="""&amp;TEXT(LENB(D38)*90,"#")&amp;""" HEIGHT="""&amp;T38&amp;""" &gt;&lt;LISTBOX NAME=""LB"&amp;RIGHT("0"&amp;TEXT(COUNTIF(I$2:I38,"複数選択")+COUNTIF(I$2:I38,"択一"),"#"),2)&amp;""" ELEMENT="""&amp;D38&amp;""" FORECOLOR=""#00080000"" BACKCOLOR=""#00FFFFFF"" FONTNAME=""ＭＳ ゴシック"" FONTSIZE=""9"""&amp;IF(J38="文字列",""," DATATYPE=""NUMERIC""")&amp;" IMEMODE="""&amp;IF(K38="全角","04","02")&amp;""" BEFORESTRING="""&amp;E38&amp;" "" AFTERSTRING="""&amp;G38&amp;""" MULTIPLE="""&amp;IF(I38="複数選択","True")&amp;""" MINVALUE="""&amp;N38&amp;""" SKIP="""&amp;IF(H38="必須","False","True")&amp;""" OUTPUT=""2""  LEFT="""&amp;TEXT(Q38+100+LENB(D38)*90,"#")&amp;""" TOP="""&amp;R38&amp;""" WIDTH="""&amp;TEXT(O38*92+120,"#")&amp;""" HEIGHT="""&amp;T38&amp;""" TABINDEX="""&amp;TEXT(COUNTA(I$2:I38),"#")&amp;""" OUTFORECOLOR=""#00000000"" OUTBR=""AFTER""&gt;&lt;LISTBOXOPTION TITLE="""&amp;LEFT(L38,SEARCH("｜",L38)-1)&amp;""" SELECTED=""True"" VALUE="""&amp;LEFT(L38,SEARCH("｜",L38)-1)&amp;"""&gt;"&amp;IFERROR("&lt;LISTBOXOPTION TITLE="""&amp;
MID(L38,SEARCH("★",SUBSTITUTE(L38,"｜","★",1))+1,SEARCH("★",SUBSTITUTE(L38,"｜","★",2))-SEARCH("★",SUBSTITUTE(L38,"｜","★",1))-1)&amp;""" VALUE="""&amp;MID(L38,SEARCH("★",SUBSTITUTE(L38,"｜","★",1))+1,SEARCH("★",SUBSTITUTE(L38,"｜","★",2))-SEARCH("★",SUBSTITUTE(L38,"｜","★",1))-1)&amp;"""&gt;","")&amp;
IFERROR("&lt;LISTBOXOPTION TITLE="""&amp;MID(L38,
SEARCH("★",SUBSTITUTE(L38,"｜","★",2))+1,SEARCH("★",SUBSTITUTE(L38,"｜","★",3))-SEARCH("★",SUBSTITUTE(L38,"｜","★",2))-1)&amp;""" VALUE="""&amp;MID(L38,SEARCH("★",SUBSTITUTE(L38,"｜","★",2))+1,SEARCH("★",SUBSTITUTE(L38,"｜","★",3))-SEARCH("★",SUBSTITUTE(L38,"｜","★",2))-1)&amp;"""&gt;","")&amp;IFERROR("&lt;LISTBOXOPTION TITLE="""&amp;MID(L38,SEARCH("★",SUBSTITUTE(L38,"｜","★",3))+1,SEARCH("★",SUBSTITUTE(L38,"｜","★",4))-SEARCH("★",SUBSTITUTE(L38,"｜","★",3))-1)&amp;""" VALUE="""&amp;MID(L38,SEARCH("★",SUBSTITUTE(L38,"｜","★",3))+1,SEARCH("★",SUBSTITUTE(L38,"｜","★",4))-SEARCH("★",SUBSTITUTE(L38,"｜","★",3))-1)&amp;"""&gt;","")&amp;IFERROR("&lt;LISTBOXOPTION TITLE="""&amp;MID(L38,SEARCH("★",SUBSTITUTE(L38,"｜","★",4))+1,SEARCH("★",SUBSTITUTE(L38,"｜","★",5))-SEARCH("★",SUBSTITUTE(L38,"｜","★",4))-1)&amp;""" VALUE="""&amp;MID(L38,SEARCH("★",SUBSTITUTE(L38,"｜","★",4))+1,SEARCH("★",SUBSTITUTE(L38,"｜","★",5))-SEARCH("★",SUBSTITUTE(L38,"｜","★",4))-1
)&amp;"""&gt;","")&amp;
IFERROR("&lt;LISTBOXOPTION TITLE="""&amp;MID(L38,SEARCH("★",SUBSTITUTE(L38,"｜","★",5))+1,SEARCH("★",SUBSTITUTE(L38,"｜","★",6))-SEARCH("★",SUBSTITUTE(L38,"｜","★",5))-1)&amp;""" VALUE="""&amp;MID(L38,SEARCH("★",SUBSTITUTE(L38,"｜","★",5))+1,SEARCH("★",SUBSTITUTE(L38,"｜","★",6))-SEARCH("★",SUBSTITUTE(L38,"｜","★",5))-1
)&amp;"""&gt;","")&amp;IFERROR("&lt;LISTBOXOPTION TITLE="""&amp;MID(L38,SEARCH("★",SUBSTITUTE(L38,"｜","★",6))+1,SEARCH("★",SUBSTITUTE(L38,"｜","★",7))-SEARCH("★",SUBSTITUTE(L38,"｜","★",6))-1)&amp;""" VALUE="""&amp;MID(L38,SEARCH("★",SUBSTITUTE(L38,"｜","★",6))+1,SEARCH("★",SUBSTITUTE(L38,"｜","★",7))-SEARCH("★",SUBSTITUTE(L38,"｜","★",6))-1
)&amp;"""&gt;","")&amp;IFERROR("&lt;LISTBOXOPTION TITLE="""&amp;MID(L38,SEARCH("★",SUBSTITUTE(L38,"｜","★",7))+1,SEARCH("★",SUBSTITUTE(L38,"｜","★",8))-SEARCH("★",SUBSTITUTE(L38,"｜","★",7))-1)&amp;""" VALUE="""&amp;MID(L38,SEARCH("★",SUBSTITUTE(L38,"｜","★",7))+1,SEARCH("★",SUBSTITUTE(L38,"｜","★",8))-SEARCH("★",SUBSTITUTE(L38,"｜","★",7))-1
)&amp;"""&gt;","")&amp;IFERROR("&lt;LISTBOXOPTION TITLE="""&amp;MID(L38,SEARCH("★",SUBSTITUTE(L38,"｜","★",8))+1,SEARCH("★",SUBSTITUTE(L38,"｜","★",9))-SEARCH("★",SUBSTITUTE(L38,"｜","★",8))-1)&amp;""" VALUE="""&amp;MID(L38,SEARCH("★",SUBSTITUTE(L38,"｜","★",8))+1,SEARCH("★",SUBSTITUTE(L38,"｜","★",9))-SEARCH("★",SUBSTITUTE(L38,"｜","★",8))-1
)&amp;"""&gt;","")&amp;IFERROR("&lt;LISTBOXOPTION TITLE="""&amp;MID(L38,SEARCH("★",SUBSTITUTE(L38,"｜","★",9))+1,SEARCH("★",SUBSTITUTE(L38,"｜","★",10))-SEARCH("★",SUBSTITUTE(L38,"｜","★",9))-1)&amp;""" VALUE="""&amp;MID(L38,SEARCH("★",SUBSTITUTE(L38,"｜","★",9))+1,SEARCH("★",SUBSTITUTE(L38,"｜","★",10))-SEARCH("★",SUBSTITUTE(L38,"｜","★",9))-1
)&amp;"""&gt;","")&amp;IFERROR("&lt;LISTBOXOPTION TITLE="""&amp;MID(L38,SEARCH("★",SUBSTITUTE(L38,"｜","★",10))+1,SEARCH("★",SUBSTITUTE(L38,"｜","★",11))-SEARCH("★",SUBSTITUTE(L38,"｜","★",10))-1)&amp;""" VALUE="""&amp;MID(L38,SEARCH("★",SUBSTITUTE(L38,"｜","★",10))+1,SEARCH("★",SUBSTITUTE(L38,"｜","★",11))-SEARCH("★",SUBSTITUTE(L38,"｜","★",10))-1
)&amp;"""&gt;","")&amp;IFERROR("&lt;LISTBOXOPTION TITLE="""&amp;MID(L38,SEARCH("★",SUBSTITUTE(L38,"｜","★",11))+1,SEARCH("★",SUBSTITUTE(L38,"｜","★",12))-SEARCH("★",SUBSTITUTE(L38,"｜","★",11))-1)&amp;""" VALUE="""&amp;MID(L38,SEARCH("★",SUBSTITUTE(L38,"｜","★",11))+1,SEARCH("★",SUBSTITUTE(L38,"｜","★",12))-SEARCH("★",SUBSTITUTE(L38,"｜","★",11))-1
)&amp;"""&gt;","")&amp;IFERROR("&lt;LISTBOXOPTION TITLE="""&amp;MID(L38,SEARCH("★",SUBSTITUTE(L38,"｜","★",12))+1,SEARCH("★",SUBSTITUTE(L38,"｜","★",13))-SEARCH("★",SUBSTITUTE(L38,"｜","★",12))-1)&amp;""" VALUE="""&amp;MID(L38,SEARCH("★",SUBSTITUTE(L38,"｜","★",12))+1,SEARCH("★",SUBSTITUTE(L38,"｜","★",13))-SEARCH("★",SUBSTITUTE(L38,"｜","★",12))-1
)&amp;"""&gt;","")&amp;IFERROR("&lt;LISTBOXOPTION TITLE="""&amp;MID(L38,SEARCH("★",SUBSTITUTE(L38,"｜","★",13))+1,SEARCH("★",SUBSTITUTE(L38,"｜","★",14))-SEARCH("★",SUBSTITUTE(L38,"｜","★",13))-1)&amp;""" VALUE="""&amp;MID(L38,SEARCH("★",SUBSTITUTE(L38,"｜","★",13))+1,SEARCH("★",SUBSTITUTE(L38,"｜","★",14))-SEARCH("★",SUBSTITUTE(L38,"｜","★",13))-1
)&amp;"""&gt;","")&amp;IFERROR("&lt;LISTBOXOPTION TITLE="""&amp;MID(L38,SEARCH("★",SUBSTITUTE(L38,"｜","★",14))+1,SEARCH("★",SUBSTITUTE(L38,"｜","★",15))-SEARCH("★",SUBSTITUTE(L38,"｜","★",14))-1)&amp;""" VALUE="""&amp;MID(L38,SEARCH("★",SUBSTITUTE(L38,"｜","★",14))+1,SEARCH("★",SUBSTITUTE(L38,"｜","★",15))-SEARCH("★",SUBSTITUTE(L38,"｜","★",14))-1
)&amp;"""&gt;","")&amp;IFERROR("&lt;LISTBOXOPTION TITLE="""&amp;MID(L38,SEARCH("★",SUBSTITUTE(L38,"｜","★",15))+1,SEARCH("★",SUBSTITUTE(L38,"｜","★",16))-SEARCH("★",SUBSTITUTE(L38,"｜","★",15))-1)&amp;""" VALUE="""&amp;MID(L38,SEARCH("★",SUBSTITUTE(L38,"｜","★",15))+1,SEARCH("★",SUBSTITUTE(L38,"｜","★",16))-SEARCH("★",SUBSTITUTE(L38,"｜","★",15))-1
)&amp;"""&gt;","")&amp;IFERROR("&lt;LISTBOXOPTION TITLE="""&amp;MID(L38,SEARCH("★",SUBSTITUTE(L38,"｜","★",16))+1,SEARCH("★",SUBSTITUTE(L38,"｜","★",17))-SEARCH("★",SUBSTITUTE(L38,"｜","★",16))-1)&amp;""" VALUE="""&amp;MID(L38,SEARCH("★",SUBSTITUTE(L38,"｜","★",16))+1,SEARCH("★",SUBSTITUTE(L38,"｜","★",16))-SEARCH("★",SUBSTITUTE(L38,"｜","★",16))-1
)&amp;"""&gt;","")&amp;"&lt;/LISTBOX&gt;"&amp;IF(G38&lt;&gt;"","&lt;LABEL NAME=""LA-LB"&amp;RIGHT("0"&amp;TEXT(COUNTIF(I$2:I38,"複数選択")+COUNTIF(I$2:I38,"択一"),"#"),2)&amp;""" TITLE="""&amp;G38&amp;""" FORECOLOR=""#00000000"" BACKCOLOR=""#00C0C0C0"" FONTNAME=""ＭＳ ゴシック"" FONTSIZE=""9"" OUTPUT=""0"" LEFT="""&amp;TEXT(Q38+100+LENB(D38)*90+O38*110+100,"#")&amp;""" TOP="""&amp;R38+20&amp;""" WIDTH="""&amp;TEXT(LEN(G38)*400,"#")&amp;""" HEIGHT="""&amp;T38&amp;""" &gt;",""),AA38)</f>
        <v>エラー</v>
      </c>
      <c r="AA38" s="12" t="str">
        <f>IF(I38="文字表示","&lt;LABEL NAME=""LL"&amp;RIGHT("0"&amp;TEXT(COUNTIF(I$2:I38,"文字表示"),"#"),2)&amp;""" TITLE="""&amp;F38&amp;""" FORECOLOR=""#00000000"" BACKCOLOR=""#00C0C0C0"" FONTNAME=""ＭＳ ゴシック"" FONTSIZE=""9"" OUTPUT=""0"" LEFT="""&amp;Q38&amp;""" TOP="""&amp;R38+20&amp;"""WIDTH="""&amp;TEXT(LENB(F38)*92,"#")&amp;""" HEIGHT="""&amp;T38&amp;""" &gt;","エラー")</f>
        <v>エラー</v>
      </c>
    </row>
    <row r="39" spans="1:27" ht="15.75" customHeight="1" x14ac:dyDescent="0.15">
      <c r="A39" s="25"/>
      <c r="B39" s="25"/>
      <c r="C39" s="25"/>
      <c r="D39" s="16" t="s">
        <v>107</v>
      </c>
      <c r="E39" s="16" t="s">
        <v>107</v>
      </c>
      <c r="F39" s="25"/>
      <c r="G39" s="25" t="s">
        <v>106</v>
      </c>
      <c r="H39" s="22"/>
      <c r="I39" s="23" t="s">
        <v>50</v>
      </c>
      <c r="J39" s="23" t="s">
        <v>51</v>
      </c>
      <c r="K39" s="24" t="s">
        <v>45</v>
      </c>
      <c r="L39" s="16"/>
      <c r="M39" s="25">
        <v>35</v>
      </c>
      <c r="N39" s="25">
        <v>0</v>
      </c>
      <c r="O39" s="25">
        <v>2</v>
      </c>
      <c r="P39" s="9" t="str">
        <f ca="1">IF(C39&lt;&gt;"",IF(COUNTA(C$2:C39)=1,"&lt;GROUP ELEMENT=""GP"&amp;RIGHT("0"&amp;COUNTA(C$2:C39),2)&amp;""" NAME=""GP"&amp;RIGHT("0"&amp;COUNTA(C$2:C39),2)&amp;""" TITLE="""&amp;C39&amp;""" FORECOLOR=""#00000000"" BACKCOLOR=""#00C0C0C0"" FONTSIZE=""9"" OUTPUT=""0"" LEFT="""&amp;Q39&amp;""" TOP="""&amp;R39&amp;""" WIDTH="""&amp;S39&amp;""" HEIGHT="""&amp;T39&amp;""" OUTFORECOLOR=""#00000000""&gt;",IF(C39="終了","&lt;/GROUP&gt;&lt;COMMANDBUTTON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ELEMENT=""GP"&amp;RIGHT("0"&amp;TEXT(COUNTA(C$2:C39),"#"),2)&amp;""" NAME=""GP"&amp;RIGHT("0"&amp;COUNTA(C$2:C39),2)&amp;""" TITLE="""&amp;C39&amp;""" FORECOLOR=""#00000000"" BACKCOLOR=""#00C0C0C0"" FONTSIZE=""9"" OUTPUT=""0"" LEFT="""&amp;Q39&amp;""" TOP="""&amp;R39&amp;""" WIDTH="""&amp;S39&amp;""" HEIGHT="""&amp;T39&amp;""" OUTFORECOLOR=""#00000000""&gt;")),Y39)</f>
        <v>&lt;LABEL NAME="L-TB22" TITLE="分娩回数" FORECOLOR="#00000000" BACKCOLOR="#00C0C0C0" FONTNAME="ＭＳ ゴシック" FONTSIZE="9" OUTPUT="0" LEFT="2214" TOP="310"WIDTH="800" HEIGHT="280" &gt;&lt;TEXTBOX NAME="TB22" ELEMENT="分娩回数" FORECOLOR="#00080000" BACKCOLOR="#00FFFFFF" FONTNAME="ＭＳ ゴシック" FONTSIZE="9" DATATYPE="NUMERIC"DECIMALPLACES="0" IMEMODE="02" BEFORESTRING="分娩回数 " AFTERSTRING="回" MAXVALUE="35" MINVALUE="0" SKIP="True" OUTPUT="2"  LEFT="3114" TOP="290" WIDTH="404" HEIGHT="280" TABINDEX="34" OUTFORECOLOR="#00000000" OUTBR="AFTER"&gt;&lt;LABEL NAME="LA-TB22" TITLE="回" FORECOLOR="#00000000" BACKCOLOR="#00C0C0C0" FONTNAME="ＭＳ ゴシック" FONTSIZE="9" OUTPUT="0" LEFT="3618" TOP="310" WIDTH="200" HEIGHT="280" &gt;</v>
      </c>
      <c r="Q39" s="14">
        <f t="shared" si="17"/>
        <v>2214</v>
      </c>
      <c r="R39" s="14">
        <f t="shared" ca="1" si="18"/>
        <v>290</v>
      </c>
      <c r="S39" s="14">
        <f t="shared" si="19"/>
        <v>1904</v>
      </c>
      <c r="T39" s="14">
        <f ca="1">IF(C39&lt;&gt;"",SUM(INDIRECT("V"&amp;ROW()):INDIRECT("V"&amp;X40))+400,MAX(190*(IFERROR(SEARCH("★",SUBSTITUTE(L39,"｜","★",1))&gt;0,0)+IFERROR(SEARCH("★",SUBSTITUTE(L39,"｜","★",2))&gt;0,0)+IFERROR(SEARCH("★",SUBSTITUTE(L39,"｜","★",3))&gt;0,0)+IFERROR(SEARCH("★",SUBSTITUTE(L39,"｜","★",4))&gt;0,0)+IFERROR(SEARCH("★",SUBSTITUTE(L39,"｜","★",5))&gt;0,0)+IFERROR(SEARCH("★",SUBSTITUTE(L39,"｜","★",6))&gt;0,0)+IFERROR(SEARCH("★",SUBSTITUTE(L39,"｜","★",7))&gt;0,0)+IFERROR(SEARCH("★",SUBSTITUTE(L39,"｜","★",8))&gt;0,0)+IFERROR(SEARCH("★",SUBSTITUTE(L39,"｜","★",9))&gt;0,0)+IFERROR(SEARCH("★",SUBSTITUTE(L39,"｜","★",10))&gt;0,0)+IFERROR(SEARCH("★",SUBSTITUTE(L39,"｜","★",11))&gt;0,0)+IFERROR(SEARCH("★",SUBSTITUTE(L39,"｜","★",12))&gt;0,0)+IFERROR(SEARCH("★",SUBSTITUTE(L39,"｜","★",13))&gt;0,0)+IFERROR(SEARCH("★",SUBSTITUTE(L39,"｜","★",14))&gt;0,0)+IFERROR(SEARCH("★",SUBSTITUTE(L39,"｜","★",15))&gt;0,0))+40,280))</f>
        <v>280</v>
      </c>
      <c r="U39" s="14">
        <f t="shared" ca="1" si="20"/>
        <v>280</v>
      </c>
      <c r="V39" s="14">
        <f t="shared" ca="1" si="21"/>
        <v>280</v>
      </c>
      <c r="W39" s="14">
        <f t="shared" si="15"/>
        <v>37</v>
      </c>
      <c r="X39" s="14">
        <f t="shared" si="16"/>
        <v>40</v>
      </c>
      <c r="Y39" s="12" t="str">
        <f ca="1">IF(I39="普通入力","&lt;LABEL NAME=""L-TB"&amp;RIGHT("0"&amp;TEXT(COUNTIF(I$2:I39,"普通入力"),"#"),2)&amp;""" TITLE="""&amp;D39&amp;""" FORECOLOR=""#00000000"" BACKCOLOR=""#00C0C0C0"" FONTNAME=""ＭＳ ゴシック"" FONTSIZE=""9"" OUTPUT=""0"" LEFT="""&amp;Q39&amp;""" TOP="""&amp;R39+20&amp;"""WIDTH="""&amp;TEXT(LENB(D39)*100,"#")&amp;""" HEIGHT="""&amp;T39&amp;""" &gt;&lt;TEXTBOX NAME=""TB"&amp;RIGHT("0"&amp;TEXT(COUNTIF(I$2:I39,"普通入力"),"#"),2)&amp;""" ELEMENT="""&amp;D39&amp;""" FORECOLOR=""#00080000"" BACKCOLOR=""#00FFFFFF"" FONTNAME=""ＭＳ ゴシック"" FONTSIZE=""9"""&amp;IF(J39="文字列",""," DATATYPE=""NUMERIC""")&amp;"DECIMALPLACES="""&amp;IF(LEFT(J39,2)="小数",RIGHT(J39,1),0)&amp;""" IMEMODE="""&amp;IF(K39="全角","04","02")&amp;""" BEFORESTRING="""&amp;E39&amp;" "" AFTERSTRING="""&amp;G39&amp;""" MAXVALUE="""&amp;M39&amp;""" MINVALUE="""&amp;N39&amp;""" SKIP="""&amp;IF(H39="必須","False","True")&amp;""" OUTPUT=""2""  LEFT="""&amp;TEXT(Q39+100+LENB(D39)*100,"#")&amp;""" TOP="""&amp;R39&amp;""" WIDTH="""&amp;TEXT(220+O39*92,"#")&amp;""" HEIGHT="""&amp;T39&amp;""" TABINDEX="""&amp;TEXT(COUNTA(I$2:I39),"#")&amp;""" OUTFORECOLOR=""#00000000"" OUTBR=""AFTER""&gt;"&amp;IF(G39&lt;&gt;"","&lt;LABEL NAME=""LA-TB"&amp;RIGHT("0"&amp;TEXT(COUNTIF(I$2:I39,"普通入力"),"#"),2)&amp;""" TITLE="""&amp;G39&amp;""" FORECOLOR=""#00000000"" BACKCOLOR=""#00C0C0C0"" FONTNAME=""ＭＳ ゴシック"" FONTSIZE=""9"" OUTPUT=""0"" LEFT="""&amp;TEXT(Q39+100+LENB(D39)*100+O39*92+320,"#")&amp;""" TOP="""&amp;R39+20&amp;""" WIDTH="""&amp;TEXT(LENB(G39)*100,"#")&amp;""" HEIGHT="""&amp;T39&amp;""" &gt;",""),Z39)</f>
        <v>&lt;LABEL NAME="L-TB22" TITLE="分娩回数" FORECOLOR="#00000000" BACKCOLOR="#00C0C0C0" FONTNAME="ＭＳ ゴシック" FONTSIZE="9" OUTPUT="0" LEFT="2214" TOP="310"WIDTH="800" HEIGHT="280" &gt;&lt;TEXTBOX NAME="TB22" ELEMENT="分娩回数" FORECOLOR="#00080000" BACKCOLOR="#00FFFFFF" FONTNAME="ＭＳ ゴシック" FONTSIZE="9" DATATYPE="NUMERIC"DECIMALPLACES="0" IMEMODE="02" BEFORESTRING="分娩回数 " AFTERSTRING="回" MAXVALUE="35" MINVALUE="0" SKIP="True" OUTPUT="2"  LEFT="3114" TOP="290" WIDTH="404" HEIGHT="280" TABINDEX="34" OUTFORECOLOR="#00000000" OUTBR="AFTER"&gt;&lt;LABEL NAME="LA-TB22" TITLE="回" FORECOLOR="#00000000" BACKCOLOR="#00C0C0C0" FONTNAME="ＭＳ ゴシック" FONTSIZE="9" OUTPUT="0" LEFT="3618" TOP="310" WIDTH="200" HEIGHT="280" &gt;</v>
      </c>
      <c r="Z39" s="12" t="str">
        <f>IF(OR(I39="複数選択",I39="択一"),"&lt;LABEL NAME=""L-LB"&amp;RIGHT("0"&amp;TEXT(COUNTIF(I$2:I39,"複数選択")+COUNTIF(I$2:I39,"択一"),"#"),2)&amp;""" TITLE="""&amp;D39&amp;""" FORECOLOR=""#00000000"" BACKCOLOR=""#00C0C0C0"" FONTNAME=""ＭＳ ゴシック"" FONTSIZE=""9"" OUTPUT=""0"" LEFT="""&amp;Q39&amp;""" TOP="""&amp;R39+20&amp;"""WIDTH="""&amp;TEXT(LENB(D39)*90,"#")&amp;""" HEIGHT="""&amp;T39&amp;""" &gt;&lt;LISTBOX NAME=""LB"&amp;RIGHT("0"&amp;TEXT(COUNTIF(I$2:I39,"複数選択")+COUNTIF(I$2:I39,"択一"),"#"),2)&amp;""" ELEMENT="""&amp;D39&amp;""" FORECOLOR=""#00080000"" BACKCOLOR=""#00FFFFFF"" FONTNAME=""ＭＳ ゴシック"" FONTSIZE=""9"""&amp;IF(J39="文字列",""," DATATYPE=""NUMERIC""")&amp;" IMEMODE="""&amp;IF(K39="全角","04","02")&amp;""" BEFORESTRING="""&amp;E39&amp;" "" AFTERSTRING="""&amp;G39&amp;""" MULTIPLE="""&amp;IF(I39="複数選択","True")&amp;""" MINVALUE="""&amp;N39&amp;""" SKIP="""&amp;IF(H39="必須","False","True")&amp;""" OUTPUT=""2""  LEFT="""&amp;TEXT(Q39+100+LENB(D39)*90,"#")&amp;""" TOP="""&amp;R39&amp;""" WIDTH="""&amp;TEXT(O39*92+120,"#")&amp;""" HEIGHT="""&amp;T39&amp;""" TABINDEX="""&amp;TEXT(COUNTA(I$2:I39),"#")&amp;""" OUTFORECOLOR=""#00000000"" OUTBR=""AFTER""&gt;&lt;LISTBOXOPTION TITLE="""&amp;LEFT(L39,SEARCH("｜",L39)-1)&amp;""" SELECTED=""True"" VALUE="""&amp;LEFT(L39,SEARCH("｜",L39)-1)&amp;"""&gt;"&amp;IFERROR("&lt;LISTBOXOPTION TITLE="""&amp;
MID(L39,SEARCH("★",SUBSTITUTE(L39,"｜","★",1))+1,SEARCH("★",SUBSTITUTE(L39,"｜","★",2))-SEARCH("★",SUBSTITUTE(L39,"｜","★",1))-1)&amp;""" VALUE="""&amp;MID(L39,SEARCH("★",SUBSTITUTE(L39,"｜","★",1))+1,SEARCH("★",SUBSTITUTE(L39,"｜","★",2))-SEARCH("★",SUBSTITUTE(L39,"｜","★",1))-1)&amp;"""&gt;","")&amp;
IFERROR("&lt;LISTBOXOPTION TITLE="""&amp;MID(L39,
SEARCH("★",SUBSTITUTE(L39,"｜","★",2))+1,SEARCH("★",SUBSTITUTE(L39,"｜","★",3))-SEARCH("★",SUBSTITUTE(L39,"｜","★",2))-1)&amp;""" VALUE="""&amp;MID(L39,SEARCH("★",SUBSTITUTE(L39,"｜","★",2))+1,SEARCH("★",SUBSTITUTE(L39,"｜","★",3))-SEARCH("★",SUBSTITUTE(L39,"｜","★",2))-1)&amp;"""&gt;","")&amp;IFERROR("&lt;LISTBOXOPTION TITLE="""&amp;MID(L39,SEARCH("★",SUBSTITUTE(L39,"｜","★",3))+1,SEARCH("★",SUBSTITUTE(L39,"｜","★",4))-SEARCH("★",SUBSTITUTE(L39,"｜","★",3))-1)&amp;""" VALUE="""&amp;MID(L39,SEARCH("★",SUBSTITUTE(L39,"｜","★",3))+1,SEARCH("★",SUBSTITUTE(L39,"｜","★",4))-SEARCH("★",SUBSTITUTE(L39,"｜","★",3))-1)&amp;"""&gt;","")&amp;IFERROR("&lt;LISTBOXOPTION TITLE="""&amp;MID(L39,SEARCH("★",SUBSTITUTE(L39,"｜","★",4))+1,SEARCH("★",SUBSTITUTE(L39,"｜","★",5))-SEARCH("★",SUBSTITUTE(L39,"｜","★",4))-1)&amp;""" VALUE="""&amp;MID(L39,SEARCH("★",SUBSTITUTE(L39,"｜","★",4))+1,SEARCH("★",SUBSTITUTE(L39,"｜","★",5))-SEARCH("★",SUBSTITUTE(L39,"｜","★",4))-1
)&amp;"""&gt;","")&amp;
IFERROR("&lt;LISTBOXOPTION TITLE="""&amp;MID(L39,SEARCH("★",SUBSTITUTE(L39,"｜","★",5))+1,SEARCH("★",SUBSTITUTE(L39,"｜","★",6))-SEARCH("★",SUBSTITUTE(L39,"｜","★",5))-1)&amp;""" VALUE="""&amp;MID(L39,SEARCH("★",SUBSTITUTE(L39,"｜","★",5))+1,SEARCH("★",SUBSTITUTE(L39,"｜","★",6))-SEARCH("★",SUBSTITUTE(L39,"｜","★",5))-1
)&amp;"""&gt;","")&amp;IFERROR("&lt;LISTBOXOPTION TITLE="""&amp;MID(L39,SEARCH("★",SUBSTITUTE(L39,"｜","★",6))+1,SEARCH("★",SUBSTITUTE(L39,"｜","★",7))-SEARCH("★",SUBSTITUTE(L39,"｜","★",6))-1)&amp;""" VALUE="""&amp;MID(L39,SEARCH("★",SUBSTITUTE(L39,"｜","★",6))+1,SEARCH("★",SUBSTITUTE(L39,"｜","★",7))-SEARCH("★",SUBSTITUTE(L39,"｜","★",6))-1
)&amp;"""&gt;","")&amp;IFERROR("&lt;LISTBOXOPTION TITLE="""&amp;MID(L39,SEARCH("★",SUBSTITUTE(L39,"｜","★",7))+1,SEARCH("★",SUBSTITUTE(L39,"｜","★",8))-SEARCH("★",SUBSTITUTE(L39,"｜","★",7))-1)&amp;""" VALUE="""&amp;MID(L39,SEARCH("★",SUBSTITUTE(L39,"｜","★",7))+1,SEARCH("★",SUBSTITUTE(L39,"｜","★",8))-SEARCH("★",SUBSTITUTE(L39,"｜","★",7))-1
)&amp;"""&gt;","")&amp;IFERROR("&lt;LISTBOXOPTION TITLE="""&amp;MID(L39,SEARCH("★",SUBSTITUTE(L39,"｜","★",8))+1,SEARCH("★",SUBSTITUTE(L39,"｜","★",9))-SEARCH("★",SUBSTITUTE(L39,"｜","★",8))-1)&amp;""" VALUE="""&amp;MID(L39,SEARCH("★",SUBSTITUTE(L39,"｜","★",8))+1,SEARCH("★",SUBSTITUTE(L39,"｜","★",9))-SEARCH("★",SUBSTITUTE(L39,"｜","★",8))-1
)&amp;"""&gt;","")&amp;IFERROR("&lt;LISTBOXOPTION TITLE="""&amp;MID(L39,SEARCH("★",SUBSTITUTE(L39,"｜","★",9))+1,SEARCH("★",SUBSTITUTE(L39,"｜","★",10))-SEARCH("★",SUBSTITUTE(L39,"｜","★",9))-1)&amp;""" VALUE="""&amp;MID(L39,SEARCH("★",SUBSTITUTE(L39,"｜","★",9))+1,SEARCH("★",SUBSTITUTE(L39,"｜","★",10))-SEARCH("★",SUBSTITUTE(L39,"｜","★",9))-1
)&amp;"""&gt;","")&amp;IFERROR("&lt;LISTBOXOPTION TITLE="""&amp;MID(L39,SEARCH("★",SUBSTITUTE(L39,"｜","★",10))+1,SEARCH("★",SUBSTITUTE(L39,"｜","★",11))-SEARCH("★",SUBSTITUTE(L39,"｜","★",10))-1)&amp;""" VALUE="""&amp;MID(L39,SEARCH("★",SUBSTITUTE(L39,"｜","★",10))+1,SEARCH("★",SUBSTITUTE(L39,"｜","★",11))-SEARCH("★",SUBSTITUTE(L39,"｜","★",10))-1
)&amp;"""&gt;","")&amp;IFERROR("&lt;LISTBOXOPTION TITLE="""&amp;MID(L39,SEARCH("★",SUBSTITUTE(L39,"｜","★",11))+1,SEARCH("★",SUBSTITUTE(L39,"｜","★",12))-SEARCH("★",SUBSTITUTE(L39,"｜","★",11))-1)&amp;""" VALUE="""&amp;MID(L39,SEARCH("★",SUBSTITUTE(L39,"｜","★",11))+1,SEARCH("★",SUBSTITUTE(L39,"｜","★",12))-SEARCH("★",SUBSTITUTE(L39,"｜","★",11))-1
)&amp;"""&gt;","")&amp;IFERROR("&lt;LISTBOXOPTION TITLE="""&amp;MID(L39,SEARCH("★",SUBSTITUTE(L39,"｜","★",12))+1,SEARCH("★",SUBSTITUTE(L39,"｜","★",13))-SEARCH("★",SUBSTITUTE(L39,"｜","★",12))-1)&amp;""" VALUE="""&amp;MID(L39,SEARCH("★",SUBSTITUTE(L39,"｜","★",12))+1,SEARCH("★",SUBSTITUTE(L39,"｜","★",13))-SEARCH("★",SUBSTITUTE(L39,"｜","★",12))-1
)&amp;"""&gt;","")&amp;IFERROR("&lt;LISTBOXOPTION TITLE="""&amp;MID(L39,SEARCH("★",SUBSTITUTE(L39,"｜","★",13))+1,SEARCH("★",SUBSTITUTE(L39,"｜","★",14))-SEARCH("★",SUBSTITUTE(L39,"｜","★",13))-1)&amp;""" VALUE="""&amp;MID(L39,SEARCH("★",SUBSTITUTE(L39,"｜","★",13))+1,SEARCH("★",SUBSTITUTE(L39,"｜","★",14))-SEARCH("★",SUBSTITUTE(L39,"｜","★",13))-1
)&amp;"""&gt;","")&amp;IFERROR("&lt;LISTBOXOPTION TITLE="""&amp;MID(L39,SEARCH("★",SUBSTITUTE(L39,"｜","★",14))+1,SEARCH("★",SUBSTITUTE(L39,"｜","★",15))-SEARCH("★",SUBSTITUTE(L39,"｜","★",14))-1)&amp;""" VALUE="""&amp;MID(L39,SEARCH("★",SUBSTITUTE(L39,"｜","★",14))+1,SEARCH("★",SUBSTITUTE(L39,"｜","★",15))-SEARCH("★",SUBSTITUTE(L39,"｜","★",14))-1
)&amp;"""&gt;","")&amp;IFERROR("&lt;LISTBOXOPTION TITLE="""&amp;MID(L39,SEARCH("★",SUBSTITUTE(L39,"｜","★",15))+1,SEARCH("★",SUBSTITUTE(L39,"｜","★",16))-SEARCH("★",SUBSTITUTE(L39,"｜","★",15))-1)&amp;""" VALUE="""&amp;MID(L39,SEARCH("★",SUBSTITUTE(L39,"｜","★",15))+1,SEARCH("★",SUBSTITUTE(L39,"｜","★",16))-SEARCH("★",SUBSTITUTE(L39,"｜","★",15))-1
)&amp;"""&gt;","")&amp;IFERROR("&lt;LISTBOXOPTION TITLE="""&amp;MID(L39,SEARCH("★",SUBSTITUTE(L39,"｜","★",16))+1,SEARCH("★",SUBSTITUTE(L39,"｜","★",17))-SEARCH("★",SUBSTITUTE(L39,"｜","★",16))-1)&amp;""" VALUE="""&amp;MID(L39,SEARCH("★",SUBSTITUTE(L39,"｜","★",16))+1,SEARCH("★",SUBSTITUTE(L39,"｜","★",16))-SEARCH("★",SUBSTITUTE(L39,"｜","★",16))-1
)&amp;"""&gt;","")&amp;"&lt;/LISTBOX&gt;"&amp;IF(G39&lt;&gt;"","&lt;LABEL NAME=""LA-LB"&amp;RIGHT("0"&amp;TEXT(COUNTIF(I$2:I39,"複数選択")+COUNTIF(I$2:I39,"択一"),"#"),2)&amp;""" TITLE="""&amp;G39&amp;""" FORECOLOR=""#00000000"" BACKCOLOR=""#00C0C0C0"" FONTNAME=""ＭＳ ゴシック"" FONTSIZE=""9"" OUTPUT=""0"" LEFT="""&amp;TEXT(Q39+100+LENB(D39)*90+O39*110+100,"#")&amp;""" TOP="""&amp;R39+20&amp;""" WIDTH="""&amp;TEXT(LEN(G39)*400,"#")&amp;""" HEIGHT="""&amp;T39&amp;""" &gt;",""),AA39)</f>
        <v>エラー</v>
      </c>
      <c r="AA39" s="12" t="str">
        <f>IF(I39="文字表示","&lt;LABEL NAME=""LL"&amp;RIGHT("0"&amp;TEXT(COUNTIF(I$2:I39,"文字表示"),"#"),2)&amp;""" TITLE="""&amp;F39&amp;""" FORECOLOR=""#00000000"" BACKCOLOR=""#00C0C0C0"" FONTNAME=""ＭＳ ゴシック"" FONTSIZE=""9"" OUTPUT=""0"" LEFT="""&amp;Q39&amp;""" TOP="""&amp;R39+20&amp;"""WIDTH="""&amp;TEXT(LENB(F39)*92,"#")&amp;""" HEIGHT="""&amp;T39&amp;""" &gt;","エラー")</f>
        <v>エラー</v>
      </c>
    </row>
    <row r="40" spans="1:27" ht="15.75" customHeight="1" x14ac:dyDescent="0.15">
      <c r="A40" s="25"/>
      <c r="B40" s="25"/>
      <c r="C40" s="25" t="s">
        <v>108</v>
      </c>
      <c r="D40" s="16"/>
      <c r="E40" s="16"/>
      <c r="F40" s="25"/>
      <c r="G40" s="25"/>
      <c r="H40" s="22"/>
      <c r="I40" s="23"/>
      <c r="J40" s="23"/>
      <c r="K40" s="24"/>
      <c r="L40" s="16"/>
      <c r="M40" s="25"/>
      <c r="N40" s="25"/>
      <c r="O40" s="25"/>
      <c r="P40" s="9" t="str">
        <f ca="1">IF(C40&lt;&gt;"",IF(COUNTA(C$2:C40)=1,"&lt;GROUP ELEMENT=""GP"&amp;RIGHT("0"&amp;COUNTA(C$2:C40),2)&amp;""" NAME=""GP"&amp;RIGHT("0"&amp;COUNTA(C$2:C40),2)&amp;""" TITLE="""&amp;C40&amp;""" FORECOLOR=""#00000000"" BACKCOLOR=""#00C0C0C0"" FONTSIZE=""9"" OUTPUT=""0"" LEFT="""&amp;Q40&amp;""" TOP="""&amp;R40&amp;""" WIDTH="""&amp;S40&amp;""" HEIGHT="""&amp;T40&amp;""" OUTFORECOLOR=""#00000000""&gt;",IF(C40="終了","&lt;/GROUP&gt;&lt;COMMANDBUTTON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ELEMENT=""GP"&amp;RIGHT("0"&amp;TEXT(COUNTA(C$2:C40),"#"),2)&amp;""" NAME=""GP"&amp;RIGHT("0"&amp;COUNTA(C$2:C40),2)&amp;""" TITLE="""&amp;C40&amp;""" FORECOLOR=""#00000000"" BACKCOLOR=""#00C0C0C0"" FONTSIZE=""9"" OUTPUT=""0"" LEFT="""&amp;Q40&amp;""" TOP="""&amp;R40&amp;""" WIDTH="""&amp;S40&amp;""" HEIGHT="""&amp;T40&amp;""" OUTFORECOLOR=""#00000000""&gt;")),Y40)</f>
        <v>&lt;/GROUP&gt;&lt;GROUP ELEMENT="GP05" NAME="GP05" TITLE="授乳歴" FORECOLOR="#00000000" BACKCOLOR="#00C0C0C0" FONTSIZE="9" OUTPUT="0" LEFT="60" TOP="6880" WIDTH="16540" HEIGHT="2000" OUTFORECOLOR="#00000000"&gt;</v>
      </c>
      <c r="Q40" s="14">
        <f t="shared" si="17"/>
        <v>60</v>
      </c>
      <c r="R40" s="14">
        <f t="shared" ca="1" si="18"/>
        <v>6880</v>
      </c>
      <c r="S40" s="14">
        <f t="shared" si="19"/>
        <v>16540</v>
      </c>
      <c r="T40" s="14">
        <f ca="1">IF(C40&lt;&gt;"",SUM(INDIRECT("V"&amp;ROW()):INDIRECT("V"&amp;X41))+400,MAX(190*(IFERROR(SEARCH("★",SUBSTITUTE(L40,"｜","★",1))&gt;0,0)+IFERROR(SEARCH("★",SUBSTITUTE(L40,"｜","★",2))&gt;0,0)+IFERROR(SEARCH("★",SUBSTITUTE(L40,"｜","★",3))&gt;0,0)+IFERROR(SEARCH("★",SUBSTITUTE(L40,"｜","★",4))&gt;0,0)+IFERROR(SEARCH("★",SUBSTITUTE(L40,"｜","★",5))&gt;0,0)+IFERROR(SEARCH("★",SUBSTITUTE(L40,"｜","★",6))&gt;0,0)+IFERROR(SEARCH("★",SUBSTITUTE(L40,"｜","★",7))&gt;0,0)+IFERROR(SEARCH("★",SUBSTITUTE(L40,"｜","★",8))&gt;0,0)+IFERROR(SEARCH("★",SUBSTITUTE(L40,"｜","★",9))&gt;0,0)+IFERROR(SEARCH("★",SUBSTITUTE(L40,"｜","★",10))&gt;0,0)+IFERROR(SEARCH("★",SUBSTITUTE(L40,"｜","★",11))&gt;0,0)+IFERROR(SEARCH("★",SUBSTITUTE(L40,"｜","★",12))&gt;0,0)+IFERROR(SEARCH("★",SUBSTITUTE(L40,"｜","★",13))&gt;0,0)+IFERROR(SEARCH("★",SUBSTITUTE(L40,"｜","★",14))&gt;0,0)+IFERROR(SEARCH("★",SUBSTITUTE(L40,"｜","★",15))&gt;0,0))+40,280))</f>
        <v>2000</v>
      </c>
      <c r="U40" s="14">
        <f t="shared" ca="1" si="20"/>
        <v>2000</v>
      </c>
      <c r="V40" s="14" t="str">
        <f t="shared" si="21"/>
        <v/>
      </c>
      <c r="W40" s="14">
        <f t="shared" si="15"/>
        <v>40</v>
      </c>
      <c r="X40" s="14">
        <f t="shared" si="16"/>
        <v>40</v>
      </c>
      <c r="Y40" s="12" t="str">
        <f>IF(I40="普通入力","&lt;LABEL NAME=""L-TB"&amp;RIGHT("0"&amp;TEXT(COUNTIF(I$2:I40,"普通入力"),"#"),2)&amp;""" TITLE="""&amp;D40&amp;""" FORECOLOR=""#00000000"" BACKCOLOR=""#00C0C0C0"" FONTNAME=""ＭＳ ゴシック"" FONTSIZE=""9"" OUTPUT=""0"" LEFT="""&amp;Q40&amp;""" TOP="""&amp;R40+20&amp;"""WIDTH="""&amp;TEXT(LENB(D40)*100,"#")&amp;""" HEIGHT="""&amp;T40&amp;""" &gt;&lt;TEXTBOX NAME=""TB"&amp;RIGHT("0"&amp;TEXT(COUNTIF(I$2:I40,"普通入力"),"#"),2)&amp;""" ELEMENT="""&amp;D40&amp;""" FORECOLOR=""#00080000"" BACKCOLOR=""#00FFFFFF"" FONTNAME=""ＭＳ ゴシック"" FONTSIZE=""9"""&amp;IF(J40="文字列",""," DATATYPE=""NUMERIC""")&amp;"DECIMALPLACES="""&amp;IF(LEFT(J40,2)="小数",RIGHT(J40,1),0)&amp;""" IMEMODE="""&amp;IF(K40="全角","04","02")&amp;""" BEFORESTRING="""&amp;E40&amp;" "" AFTERSTRING="""&amp;G40&amp;""" MAXVALUE="""&amp;M40&amp;""" MINVALUE="""&amp;N40&amp;""" SKIP="""&amp;IF(H40="必須","False","True")&amp;""" OUTPUT=""2""  LEFT="""&amp;TEXT(Q40+100+LENB(D40)*100,"#")&amp;""" TOP="""&amp;R40&amp;""" WIDTH="""&amp;TEXT(220+O40*92,"#")&amp;""" HEIGHT="""&amp;T40&amp;""" TABINDEX="""&amp;TEXT(COUNTA(I$2:I40),"#")&amp;""" OUTFORECOLOR=""#00000000"" OUTBR=""AFTER""&gt;"&amp;IF(G40&lt;&gt;"","&lt;LABEL NAME=""LA-TB"&amp;RIGHT("0"&amp;TEXT(COUNTIF(I$2:I40,"普通入力"),"#"),2)&amp;""" TITLE="""&amp;G40&amp;""" FORECOLOR=""#00000000"" BACKCOLOR=""#00C0C0C0"" FONTNAME=""ＭＳ ゴシック"" FONTSIZE=""9"" OUTPUT=""0"" LEFT="""&amp;TEXT(Q40+100+LENB(D40)*100+O40*92+320,"#")&amp;""" TOP="""&amp;R40+20&amp;""" WIDTH="""&amp;TEXT(LENB(G40)*100,"#")&amp;""" HEIGHT="""&amp;T40&amp;""" &gt;",""),Z40)</f>
        <v>エラー</v>
      </c>
      <c r="Z40" s="12" t="str">
        <f>IF(OR(I40="複数選択",I40="択一"),"&lt;LABEL NAME=""L-LB"&amp;RIGHT("0"&amp;TEXT(COUNTIF(I$2:I40,"複数選択")+COUNTIF(I$2:I40,"択一"),"#"),2)&amp;""" TITLE="""&amp;D40&amp;""" FORECOLOR=""#00000000"" BACKCOLOR=""#00C0C0C0"" FONTNAME=""ＭＳ ゴシック"" FONTSIZE=""9"" OUTPUT=""0"" LEFT="""&amp;Q40&amp;""" TOP="""&amp;R40+20&amp;"""WIDTH="""&amp;TEXT(LENB(D40)*90,"#")&amp;""" HEIGHT="""&amp;T40&amp;""" &gt;&lt;LISTBOX NAME=""LB"&amp;RIGHT("0"&amp;TEXT(COUNTIF(I$2:I40,"複数選択")+COUNTIF(I$2:I40,"択一"),"#"),2)&amp;""" ELEMENT="""&amp;D40&amp;""" FORECOLOR=""#00080000"" BACKCOLOR=""#00FFFFFF"" FONTNAME=""ＭＳ ゴシック"" FONTSIZE=""9"""&amp;IF(J40="文字列",""," DATATYPE=""NUMERIC""")&amp;" IMEMODE="""&amp;IF(K40="全角","04","02")&amp;""" BEFORESTRING="""&amp;E40&amp;" "" AFTERSTRING="""&amp;G40&amp;""" MULTIPLE="""&amp;IF(I40="複数選択","True")&amp;""" MINVALUE="""&amp;N40&amp;""" SKIP="""&amp;IF(H40="必須","False","True")&amp;""" OUTPUT=""2""  LEFT="""&amp;TEXT(Q40+100+LENB(D40)*90,"#")&amp;""" TOP="""&amp;R40&amp;""" WIDTH="""&amp;TEXT(O40*92+120,"#")&amp;""" HEIGHT="""&amp;T40&amp;""" TABINDEX="""&amp;TEXT(COUNTA(I$2:I40),"#")&amp;""" OUTFORECOLOR=""#00000000"" OUTBR=""AFTER""&gt;&lt;LISTBOXOPTION TITLE="""&amp;LEFT(L40,SEARCH("｜",L40)-1)&amp;""" SELECTED=""True"" VALUE="""&amp;LEFT(L40,SEARCH("｜",L40)-1)&amp;"""&gt;"&amp;IFERROR("&lt;LISTBOXOPTION TITLE="""&amp;
MID(L40,SEARCH("★",SUBSTITUTE(L40,"｜","★",1))+1,SEARCH("★",SUBSTITUTE(L40,"｜","★",2))-SEARCH("★",SUBSTITUTE(L40,"｜","★",1))-1)&amp;""" VALUE="""&amp;MID(L40,SEARCH("★",SUBSTITUTE(L40,"｜","★",1))+1,SEARCH("★",SUBSTITUTE(L40,"｜","★",2))-SEARCH("★",SUBSTITUTE(L40,"｜","★",1))-1)&amp;"""&gt;","")&amp;
IFERROR("&lt;LISTBOXOPTION TITLE="""&amp;MID(L40,
SEARCH("★",SUBSTITUTE(L40,"｜","★",2))+1,SEARCH("★",SUBSTITUTE(L40,"｜","★",3))-SEARCH("★",SUBSTITUTE(L40,"｜","★",2))-1)&amp;""" VALUE="""&amp;MID(L40,SEARCH("★",SUBSTITUTE(L40,"｜","★",2))+1,SEARCH("★",SUBSTITUTE(L40,"｜","★",3))-SEARCH("★",SUBSTITUTE(L40,"｜","★",2))-1)&amp;"""&gt;","")&amp;IFERROR("&lt;LISTBOXOPTION TITLE="""&amp;MID(L40,SEARCH("★",SUBSTITUTE(L40,"｜","★",3))+1,SEARCH("★",SUBSTITUTE(L40,"｜","★",4))-SEARCH("★",SUBSTITUTE(L40,"｜","★",3))-1)&amp;""" VALUE="""&amp;MID(L40,SEARCH("★",SUBSTITUTE(L40,"｜","★",3))+1,SEARCH("★",SUBSTITUTE(L40,"｜","★",4))-SEARCH("★",SUBSTITUTE(L40,"｜","★",3))-1)&amp;"""&gt;","")&amp;IFERROR("&lt;LISTBOXOPTION TITLE="""&amp;MID(L40,SEARCH("★",SUBSTITUTE(L40,"｜","★",4))+1,SEARCH("★",SUBSTITUTE(L40,"｜","★",5))-SEARCH("★",SUBSTITUTE(L40,"｜","★",4))-1)&amp;""" VALUE="""&amp;MID(L40,SEARCH("★",SUBSTITUTE(L40,"｜","★",4))+1,SEARCH("★",SUBSTITUTE(L40,"｜","★",5))-SEARCH("★",SUBSTITUTE(L40,"｜","★",4))-1
)&amp;"""&gt;","")&amp;
IFERROR("&lt;LISTBOXOPTION TITLE="""&amp;MID(L40,SEARCH("★",SUBSTITUTE(L40,"｜","★",5))+1,SEARCH("★",SUBSTITUTE(L40,"｜","★",6))-SEARCH("★",SUBSTITUTE(L40,"｜","★",5))-1)&amp;""" VALUE="""&amp;MID(L40,SEARCH("★",SUBSTITUTE(L40,"｜","★",5))+1,SEARCH("★",SUBSTITUTE(L40,"｜","★",6))-SEARCH("★",SUBSTITUTE(L40,"｜","★",5))-1
)&amp;"""&gt;","")&amp;IFERROR("&lt;LISTBOXOPTION TITLE="""&amp;MID(L40,SEARCH("★",SUBSTITUTE(L40,"｜","★",6))+1,SEARCH("★",SUBSTITUTE(L40,"｜","★",7))-SEARCH("★",SUBSTITUTE(L40,"｜","★",6))-1)&amp;""" VALUE="""&amp;MID(L40,SEARCH("★",SUBSTITUTE(L40,"｜","★",6))+1,SEARCH("★",SUBSTITUTE(L40,"｜","★",7))-SEARCH("★",SUBSTITUTE(L40,"｜","★",6))-1
)&amp;"""&gt;","")&amp;IFERROR("&lt;LISTBOXOPTION TITLE="""&amp;MID(L40,SEARCH("★",SUBSTITUTE(L40,"｜","★",7))+1,SEARCH("★",SUBSTITUTE(L40,"｜","★",8))-SEARCH("★",SUBSTITUTE(L40,"｜","★",7))-1)&amp;""" VALUE="""&amp;MID(L40,SEARCH("★",SUBSTITUTE(L40,"｜","★",7))+1,SEARCH("★",SUBSTITUTE(L40,"｜","★",8))-SEARCH("★",SUBSTITUTE(L40,"｜","★",7))-1
)&amp;"""&gt;","")&amp;IFERROR("&lt;LISTBOXOPTION TITLE="""&amp;MID(L40,SEARCH("★",SUBSTITUTE(L40,"｜","★",8))+1,SEARCH("★",SUBSTITUTE(L40,"｜","★",9))-SEARCH("★",SUBSTITUTE(L40,"｜","★",8))-1)&amp;""" VALUE="""&amp;MID(L40,SEARCH("★",SUBSTITUTE(L40,"｜","★",8))+1,SEARCH("★",SUBSTITUTE(L40,"｜","★",9))-SEARCH("★",SUBSTITUTE(L40,"｜","★",8))-1
)&amp;"""&gt;","")&amp;IFERROR("&lt;LISTBOXOPTION TITLE="""&amp;MID(L40,SEARCH("★",SUBSTITUTE(L40,"｜","★",9))+1,SEARCH("★",SUBSTITUTE(L40,"｜","★",10))-SEARCH("★",SUBSTITUTE(L40,"｜","★",9))-1)&amp;""" VALUE="""&amp;MID(L40,SEARCH("★",SUBSTITUTE(L40,"｜","★",9))+1,SEARCH("★",SUBSTITUTE(L40,"｜","★",10))-SEARCH("★",SUBSTITUTE(L40,"｜","★",9))-1
)&amp;"""&gt;","")&amp;IFERROR("&lt;LISTBOXOPTION TITLE="""&amp;MID(L40,SEARCH("★",SUBSTITUTE(L40,"｜","★",10))+1,SEARCH("★",SUBSTITUTE(L40,"｜","★",11))-SEARCH("★",SUBSTITUTE(L40,"｜","★",10))-1)&amp;""" VALUE="""&amp;MID(L40,SEARCH("★",SUBSTITUTE(L40,"｜","★",10))+1,SEARCH("★",SUBSTITUTE(L40,"｜","★",11))-SEARCH("★",SUBSTITUTE(L40,"｜","★",10))-1
)&amp;"""&gt;","")&amp;IFERROR("&lt;LISTBOXOPTION TITLE="""&amp;MID(L40,SEARCH("★",SUBSTITUTE(L40,"｜","★",11))+1,SEARCH("★",SUBSTITUTE(L40,"｜","★",12))-SEARCH("★",SUBSTITUTE(L40,"｜","★",11))-1)&amp;""" VALUE="""&amp;MID(L40,SEARCH("★",SUBSTITUTE(L40,"｜","★",11))+1,SEARCH("★",SUBSTITUTE(L40,"｜","★",12))-SEARCH("★",SUBSTITUTE(L40,"｜","★",11))-1
)&amp;"""&gt;","")&amp;IFERROR("&lt;LISTBOXOPTION TITLE="""&amp;MID(L40,SEARCH("★",SUBSTITUTE(L40,"｜","★",12))+1,SEARCH("★",SUBSTITUTE(L40,"｜","★",13))-SEARCH("★",SUBSTITUTE(L40,"｜","★",12))-1)&amp;""" VALUE="""&amp;MID(L40,SEARCH("★",SUBSTITUTE(L40,"｜","★",12))+1,SEARCH("★",SUBSTITUTE(L40,"｜","★",13))-SEARCH("★",SUBSTITUTE(L40,"｜","★",12))-1
)&amp;"""&gt;","")&amp;IFERROR("&lt;LISTBOXOPTION TITLE="""&amp;MID(L40,SEARCH("★",SUBSTITUTE(L40,"｜","★",13))+1,SEARCH("★",SUBSTITUTE(L40,"｜","★",14))-SEARCH("★",SUBSTITUTE(L40,"｜","★",13))-1)&amp;""" VALUE="""&amp;MID(L40,SEARCH("★",SUBSTITUTE(L40,"｜","★",13))+1,SEARCH("★",SUBSTITUTE(L40,"｜","★",14))-SEARCH("★",SUBSTITUTE(L40,"｜","★",13))-1
)&amp;"""&gt;","")&amp;IFERROR("&lt;LISTBOXOPTION TITLE="""&amp;MID(L40,SEARCH("★",SUBSTITUTE(L40,"｜","★",14))+1,SEARCH("★",SUBSTITUTE(L40,"｜","★",15))-SEARCH("★",SUBSTITUTE(L40,"｜","★",14))-1)&amp;""" VALUE="""&amp;MID(L40,SEARCH("★",SUBSTITUTE(L40,"｜","★",14))+1,SEARCH("★",SUBSTITUTE(L40,"｜","★",15))-SEARCH("★",SUBSTITUTE(L40,"｜","★",14))-1
)&amp;"""&gt;","")&amp;IFERROR("&lt;LISTBOXOPTION TITLE="""&amp;MID(L40,SEARCH("★",SUBSTITUTE(L40,"｜","★",15))+1,SEARCH("★",SUBSTITUTE(L40,"｜","★",16))-SEARCH("★",SUBSTITUTE(L40,"｜","★",15))-1)&amp;""" VALUE="""&amp;MID(L40,SEARCH("★",SUBSTITUTE(L40,"｜","★",15))+1,SEARCH("★",SUBSTITUTE(L40,"｜","★",16))-SEARCH("★",SUBSTITUTE(L40,"｜","★",15))-1
)&amp;"""&gt;","")&amp;IFERROR("&lt;LISTBOXOPTION TITLE="""&amp;MID(L40,SEARCH("★",SUBSTITUTE(L40,"｜","★",16))+1,SEARCH("★",SUBSTITUTE(L40,"｜","★",17))-SEARCH("★",SUBSTITUTE(L40,"｜","★",16))-1)&amp;""" VALUE="""&amp;MID(L40,SEARCH("★",SUBSTITUTE(L40,"｜","★",16))+1,SEARCH("★",SUBSTITUTE(L40,"｜","★",16))-SEARCH("★",SUBSTITUTE(L40,"｜","★",16))-1
)&amp;"""&gt;","")&amp;"&lt;/LISTBOX&gt;"&amp;IF(G40&lt;&gt;"","&lt;LABEL NAME=""LA-LB"&amp;RIGHT("0"&amp;TEXT(COUNTIF(I$2:I40,"複数選択")+COUNTIF(I$2:I40,"択一"),"#"),2)&amp;""" TITLE="""&amp;G40&amp;""" FORECOLOR=""#00000000"" BACKCOLOR=""#00C0C0C0"" FONTNAME=""ＭＳ ゴシック"" FONTSIZE=""9"" OUTPUT=""0"" LEFT="""&amp;TEXT(Q40+100+LENB(D40)*90+O40*110+100,"#")&amp;""" TOP="""&amp;R40+20&amp;""" WIDTH="""&amp;TEXT(LEN(G40)*400,"#")&amp;""" HEIGHT="""&amp;T40&amp;""" &gt;",""),AA40)</f>
        <v>エラー</v>
      </c>
      <c r="AA40" s="12" t="str">
        <f>IF(I40="文字表示","&lt;LABEL NAME=""LL"&amp;RIGHT("0"&amp;TEXT(COUNTIF(I$2:I40,"文字表示"),"#"),2)&amp;""" TITLE="""&amp;F40&amp;""" FORECOLOR=""#00000000"" BACKCOLOR=""#00C0C0C0"" FONTNAME=""ＭＳ ゴシック"" FONTSIZE=""9"" OUTPUT=""0"" LEFT="""&amp;Q40&amp;""" TOP="""&amp;R40+20&amp;"""WIDTH="""&amp;TEXT(LENB(F40)*92,"#")&amp;""" HEIGHT="""&amp;T40&amp;""" &gt;","エラー")</f>
        <v>エラー</v>
      </c>
    </row>
    <row r="41" spans="1:27" ht="15.75" customHeight="1" x14ac:dyDescent="0.15">
      <c r="A41" s="25"/>
      <c r="B41" s="25"/>
      <c r="C41" s="25"/>
      <c r="D41" s="16" t="s">
        <v>109</v>
      </c>
      <c r="E41" s="16" t="s">
        <v>109</v>
      </c>
      <c r="F41" s="25"/>
      <c r="G41" s="25" t="s">
        <v>75</v>
      </c>
      <c r="H41" s="22"/>
      <c r="I41" s="23" t="s">
        <v>50</v>
      </c>
      <c r="J41" s="23" t="s">
        <v>51</v>
      </c>
      <c r="K41" s="24" t="s">
        <v>45</v>
      </c>
      <c r="L41" s="16"/>
      <c r="M41" s="25">
        <v>100</v>
      </c>
      <c r="N41" s="25">
        <v>0</v>
      </c>
      <c r="O41" s="25">
        <v>3</v>
      </c>
      <c r="P41" s="9" t="str">
        <f ca="1">IF(C41&lt;&gt;"",IF(COUNTA(C$2:C41)=1,"&lt;GROUP ELEMENT=""GP"&amp;RIGHT("0"&amp;COUNTA(C$2:C41),2)&amp;""" NAME=""GP"&amp;RIGHT("0"&amp;COUNTA(C$2:C41),2)&amp;""" TITLE="""&amp;C41&amp;""" FORECOLOR=""#00000000"" BACKCOLOR=""#00C0C0C0"" FONTSIZE=""9"" OUTPUT=""0"" LEFT="""&amp;Q41&amp;""" TOP="""&amp;R41&amp;""" WIDTH="""&amp;S41&amp;""" HEIGHT="""&amp;T41&amp;""" OUTFORECOLOR=""#00000000""&gt;",IF(C41="終了","&lt;/GROUP&gt;&lt;COMMANDBUTTON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ELEMENT=""GP"&amp;RIGHT("0"&amp;TEXT(COUNTA(C$2:C41),"#"),2)&amp;""" NAME=""GP"&amp;RIGHT("0"&amp;COUNTA(C$2:C41),2)&amp;""" TITLE="""&amp;C41&amp;""" FORECOLOR=""#00000000"" BACKCOLOR=""#00C0C0C0"" FONTSIZE=""9"" OUTPUT=""0"" LEFT="""&amp;Q41&amp;""" TOP="""&amp;R41&amp;""" WIDTH="""&amp;S41&amp;""" HEIGHT="""&amp;T41&amp;""" OUTFORECOLOR=""#00000000""&gt;")),Y41)</f>
        <v>&lt;LABEL NAME="L-TB23" TITLE="授乳時年齢1" FORECOLOR="#00000000" BACKCOLOR="#00C0C0C0" FONTNAME="ＭＳ ゴシック" FONTSIZE="9" OUTPUT="0" LEFT="60" TOP="310"WIDTH="1100" HEIGHT="280" &gt;&lt;TEXTBOX NAME="TB23" ELEMENT="授乳時年齢1" FORECOLOR="#00080000" BACKCOLOR="#00FFFFFF" FONTNAME="ＭＳ ゴシック" FONTSIZE="9" DATATYPE="NUMERIC"DECIMALPLACES="0" IMEMODE="02" BEFORESTRING="授乳時年齢1 " AFTERSTRING="歳" MAXVALUE="100" MINVALUE="0" SKIP="True" OUTPUT="2"  LEFT="1260" TOP="290" WIDTH="496" HEIGHT="280" TABINDEX="35" OUTFORECOLOR="#00000000" OUTBR="AFTER"&gt;&lt;LABEL NAME="LA-TB23" TITLE="歳" FORECOLOR="#00000000" BACKCOLOR="#00C0C0C0" FONTNAME="ＭＳ ゴシック" FONTSIZE="9" OUTPUT="0" LEFT="1856" TOP="310" WIDTH="200" HEIGHT="280" &gt;</v>
      </c>
      <c r="Q41" s="14">
        <f t="shared" si="17"/>
        <v>60</v>
      </c>
      <c r="R41" s="14">
        <f t="shared" ca="1" si="18"/>
        <v>290</v>
      </c>
      <c r="S41" s="14">
        <f t="shared" si="19"/>
        <v>2272</v>
      </c>
      <c r="T41" s="14">
        <f ca="1">IF(C41&lt;&gt;"",SUM(INDIRECT("V"&amp;ROW()):INDIRECT("V"&amp;X42))+400,MAX(190*(IFERROR(SEARCH("★",SUBSTITUTE(L41,"｜","★",1))&gt;0,0)+IFERROR(SEARCH("★",SUBSTITUTE(L41,"｜","★",2))&gt;0,0)+IFERROR(SEARCH("★",SUBSTITUTE(L41,"｜","★",3))&gt;0,0)+IFERROR(SEARCH("★",SUBSTITUTE(L41,"｜","★",4))&gt;0,0)+IFERROR(SEARCH("★",SUBSTITUTE(L41,"｜","★",5))&gt;0,0)+IFERROR(SEARCH("★",SUBSTITUTE(L41,"｜","★",6))&gt;0,0)+IFERROR(SEARCH("★",SUBSTITUTE(L41,"｜","★",7))&gt;0,0)+IFERROR(SEARCH("★",SUBSTITUTE(L41,"｜","★",8))&gt;0,0)+IFERROR(SEARCH("★",SUBSTITUTE(L41,"｜","★",9))&gt;0,0)+IFERROR(SEARCH("★",SUBSTITUTE(L41,"｜","★",10))&gt;0,0)+IFERROR(SEARCH("★",SUBSTITUTE(L41,"｜","★",11))&gt;0,0)+IFERROR(SEARCH("★",SUBSTITUTE(L41,"｜","★",12))&gt;0,0)+IFERROR(SEARCH("★",SUBSTITUTE(L41,"｜","★",13))&gt;0,0)+IFERROR(SEARCH("★",SUBSTITUTE(L41,"｜","★",14))&gt;0,0)+IFERROR(SEARCH("★",SUBSTITUTE(L41,"｜","★",15))&gt;0,0))+40,280))</f>
        <v>280</v>
      </c>
      <c r="U41" s="14">
        <f t="shared" ca="1" si="20"/>
        <v>280</v>
      </c>
      <c r="V41" s="14">
        <f t="shared" si="21"/>
        <v>0</v>
      </c>
      <c r="W41" s="14">
        <f t="shared" si="15"/>
        <v>40</v>
      </c>
      <c r="X41" s="14">
        <f t="shared" si="16"/>
        <v>49</v>
      </c>
      <c r="Y41" s="12" t="str">
        <f ca="1">IF(I41="普通入力","&lt;LABEL NAME=""L-TB"&amp;RIGHT("0"&amp;TEXT(COUNTIF(I$2:I41,"普通入力"),"#"),2)&amp;""" TITLE="""&amp;D41&amp;""" FORECOLOR=""#00000000"" BACKCOLOR=""#00C0C0C0"" FONTNAME=""ＭＳ ゴシック"" FONTSIZE=""9"" OUTPUT=""0"" LEFT="""&amp;Q41&amp;""" TOP="""&amp;R41+20&amp;"""WIDTH="""&amp;TEXT(LENB(D41)*100,"#")&amp;""" HEIGHT="""&amp;T41&amp;""" &gt;&lt;TEXTBOX NAME=""TB"&amp;RIGHT("0"&amp;TEXT(COUNTIF(I$2:I41,"普通入力"),"#"),2)&amp;""" ELEMENT="""&amp;D41&amp;""" FORECOLOR=""#00080000"" BACKCOLOR=""#00FFFFFF"" FONTNAME=""ＭＳ ゴシック"" FONTSIZE=""9"""&amp;IF(J41="文字列",""," DATATYPE=""NUMERIC""")&amp;"DECIMALPLACES="""&amp;IF(LEFT(J41,2)="小数",RIGHT(J41,1),0)&amp;""" IMEMODE="""&amp;IF(K41="全角","04","02")&amp;""" BEFORESTRING="""&amp;E41&amp;" "" AFTERSTRING="""&amp;G41&amp;""" MAXVALUE="""&amp;M41&amp;""" MINVALUE="""&amp;N41&amp;""" SKIP="""&amp;IF(H41="必須","False","True")&amp;""" OUTPUT=""2""  LEFT="""&amp;TEXT(Q41+100+LENB(D41)*100,"#")&amp;""" TOP="""&amp;R41&amp;""" WIDTH="""&amp;TEXT(220+O41*92,"#")&amp;""" HEIGHT="""&amp;T41&amp;""" TABINDEX="""&amp;TEXT(COUNTA(I$2:I41),"#")&amp;""" OUTFORECOLOR=""#00000000"" OUTBR=""AFTER""&gt;"&amp;IF(G41&lt;&gt;"","&lt;LABEL NAME=""LA-TB"&amp;RIGHT("0"&amp;TEXT(COUNTIF(I$2:I41,"普通入力"),"#"),2)&amp;""" TITLE="""&amp;G41&amp;""" FORECOLOR=""#00000000"" BACKCOLOR=""#00C0C0C0"" FONTNAME=""ＭＳ ゴシック"" FONTSIZE=""9"" OUTPUT=""0"" LEFT="""&amp;TEXT(Q41+100+LENB(D41)*100+O41*92+320,"#")&amp;""" TOP="""&amp;R41+20&amp;""" WIDTH="""&amp;TEXT(LENB(G41)*100,"#")&amp;""" HEIGHT="""&amp;T41&amp;""" &gt;",""),Z41)</f>
        <v>&lt;LABEL NAME="L-TB23" TITLE="授乳時年齢1" FORECOLOR="#00000000" BACKCOLOR="#00C0C0C0" FONTNAME="ＭＳ ゴシック" FONTSIZE="9" OUTPUT="0" LEFT="60" TOP="310"WIDTH="1100" HEIGHT="280" &gt;&lt;TEXTBOX NAME="TB23" ELEMENT="授乳時年齢1" FORECOLOR="#00080000" BACKCOLOR="#00FFFFFF" FONTNAME="ＭＳ ゴシック" FONTSIZE="9" DATATYPE="NUMERIC"DECIMALPLACES="0" IMEMODE="02" BEFORESTRING="授乳時年齢1 " AFTERSTRING="歳" MAXVALUE="100" MINVALUE="0" SKIP="True" OUTPUT="2"  LEFT="1260" TOP="290" WIDTH="496" HEIGHT="280" TABINDEX="35" OUTFORECOLOR="#00000000" OUTBR="AFTER"&gt;&lt;LABEL NAME="LA-TB23" TITLE="歳" FORECOLOR="#00000000" BACKCOLOR="#00C0C0C0" FONTNAME="ＭＳ ゴシック" FONTSIZE="9" OUTPUT="0" LEFT="1856" TOP="310" WIDTH="200" HEIGHT="280" &gt;</v>
      </c>
      <c r="Z41" s="12" t="str">
        <f>IF(OR(I41="複数選択",I41="択一"),"&lt;LABEL NAME=""L-LB"&amp;RIGHT("0"&amp;TEXT(COUNTIF(I$2:I41,"複数選択")+COUNTIF(I$2:I41,"択一"),"#"),2)&amp;""" TITLE="""&amp;D41&amp;""" FORECOLOR=""#00000000"" BACKCOLOR=""#00C0C0C0"" FONTNAME=""ＭＳ ゴシック"" FONTSIZE=""9"" OUTPUT=""0"" LEFT="""&amp;Q41&amp;""" TOP="""&amp;R41+20&amp;"""WIDTH="""&amp;TEXT(LENB(D41)*90,"#")&amp;""" HEIGHT="""&amp;T41&amp;""" &gt;&lt;LISTBOX NAME=""LB"&amp;RIGHT("0"&amp;TEXT(COUNTIF(I$2:I41,"複数選択")+COUNTIF(I$2:I41,"択一"),"#"),2)&amp;""" ELEMENT="""&amp;D41&amp;""" FORECOLOR=""#00080000"" BACKCOLOR=""#00FFFFFF"" FONTNAME=""ＭＳ ゴシック"" FONTSIZE=""9"""&amp;IF(J41="文字列",""," DATATYPE=""NUMERIC""")&amp;" IMEMODE="""&amp;IF(K41="全角","04","02")&amp;""" BEFORESTRING="""&amp;E41&amp;" "" AFTERSTRING="""&amp;G41&amp;""" MULTIPLE="""&amp;IF(I41="複数選択","True")&amp;""" MINVALUE="""&amp;N41&amp;""" SKIP="""&amp;IF(H41="必須","False","True")&amp;""" OUTPUT=""2""  LEFT="""&amp;TEXT(Q41+100+LENB(D41)*90,"#")&amp;""" TOP="""&amp;R41&amp;""" WIDTH="""&amp;TEXT(O41*92+120,"#")&amp;""" HEIGHT="""&amp;T41&amp;""" TABINDEX="""&amp;TEXT(COUNTA(I$2:I41),"#")&amp;""" OUTFORECOLOR=""#00000000"" OUTBR=""AFTER""&gt;&lt;LISTBOXOPTION TITLE="""&amp;LEFT(L41,SEARCH("｜",L41)-1)&amp;""" SELECTED=""True"" VALUE="""&amp;LEFT(L41,SEARCH("｜",L41)-1)&amp;"""&gt;"&amp;IFERROR("&lt;LISTBOXOPTION TITLE="""&amp;
MID(L41,SEARCH("★",SUBSTITUTE(L41,"｜","★",1))+1,SEARCH("★",SUBSTITUTE(L41,"｜","★",2))-SEARCH("★",SUBSTITUTE(L41,"｜","★",1))-1)&amp;""" VALUE="""&amp;MID(L41,SEARCH("★",SUBSTITUTE(L41,"｜","★",1))+1,SEARCH("★",SUBSTITUTE(L41,"｜","★",2))-SEARCH("★",SUBSTITUTE(L41,"｜","★",1))-1)&amp;"""&gt;","")&amp;
IFERROR("&lt;LISTBOXOPTION TITLE="""&amp;MID(L41,
SEARCH("★",SUBSTITUTE(L41,"｜","★",2))+1,SEARCH("★",SUBSTITUTE(L41,"｜","★",3))-SEARCH("★",SUBSTITUTE(L41,"｜","★",2))-1)&amp;""" VALUE="""&amp;MID(L41,SEARCH("★",SUBSTITUTE(L41,"｜","★",2))+1,SEARCH("★",SUBSTITUTE(L41,"｜","★",3))-SEARCH("★",SUBSTITUTE(L41,"｜","★",2))-1)&amp;"""&gt;","")&amp;IFERROR("&lt;LISTBOXOPTION TITLE="""&amp;MID(L41,SEARCH("★",SUBSTITUTE(L41,"｜","★",3))+1,SEARCH("★",SUBSTITUTE(L41,"｜","★",4))-SEARCH("★",SUBSTITUTE(L41,"｜","★",3))-1)&amp;""" VALUE="""&amp;MID(L41,SEARCH("★",SUBSTITUTE(L41,"｜","★",3))+1,SEARCH("★",SUBSTITUTE(L41,"｜","★",4))-SEARCH("★",SUBSTITUTE(L41,"｜","★",3))-1)&amp;"""&gt;","")&amp;IFERROR("&lt;LISTBOXOPTION TITLE="""&amp;MID(L41,SEARCH("★",SUBSTITUTE(L41,"｜","★",4))+1,SEARCH("★",SUBSTITUTE(L41,"｜","★",5))-SEARCH("★",SUBSTITUTE(L41,"｜","★",4))-1)&amp;""" VALUE="""&amp;MID(L41,SEARCH("★",SUBSTITUTE(L41,"｜","★",4))+1,SEARCH("★",SUBSTITUTE(L41,"｜","★",5))-SEARCH("★",SUBSTITUTE(L41,"｜","★",4))-1
)&amp;"""&gt;","")&amp;
IFERROR("&lt;LISTBOXOPTION TITLE="""&amp;MID(L41,SEARCH("★",SUBSTITUTE(L41,"｜","★",5))+1,SEARCH("★",SUBSTITUTE(L41,"｜","★",6))-SEARCH("★",SUBSTITUTE(L41,"｜","★",5))-1)&amp;""" VALUE="""&amp;MID(L41,SEARCH("★",SUBSTITUTE(L41,"｜","★",5))+1,SEARCH("★",SUBSTITUTE(L41,"｜","★",6))-SEARCH("★",SUBSTITUTE(L41,"｜","★",5))-1
)&amp;"""&gt;","")&amp;IFERROR("&lt;LISTBOXOPTION TITLE="""&amp;MID(L41,SEARCH("★",SUBSTITUTE(L41,"｜","★",6))+1,SEARCH("★",SUBSTITUTE(L41,"｜","★",7))-SEARCH("★",SUBSTITUTE(L41,"｜","★",6))-1)&amp;""" VALUE="""&amp;MID(L41,SEARCH("★",SUBSTITUTE(L41,"｜","★",6))+1,SEARCH("★",SUBSTITUTE(L41,"｜","★",7))-SEARCH("★",SUBSTITUTE(L41,"｜","★",6))-1
)&amp;"""&gt;","")&amp;IFERROR("&lt;LISTBOXOPTION TITLE="""&amp;MID(L41,SEARCH("★",SUBSTITUTE(L41,"｜","★",7))+1,SEARCH("★",SUBSTITUTE(L41,"｜","★",8))-SEARCH("★",SUBSTITUTE(L41,"｜","★",7))-1)&amp;""" VALUE="""&amp;MID(L41,SEARCH("★",SUBSTITUTE(L41,"｜","★",7))+1,SEARCH("★",SUBSTITUTE(L41,"｜","★",8))-SEARCH("★",SUBSTITUTE(L41,"｜","★",7))-1
)&amp;"""&gt;","")&amp;IFERROR("&lt;LISTBOXOPTION TITLE="""&amp;MID(L41,SEARCH("★",SUBSTITUTE(L41,"｜","★",8))+1,SEARCH("★",SUBSTITUTE(L41,"｜","★",9))-SEARCH("★",SUBSTITUTE(L41,"｜","★",8))-1)&amp;""" VALUE="""&amp;MID(L41,SEARCH("★",SUBSTITUTE(L41,"｜","★",8))+1,SEARCH("★",SUBSTITUTE(L41,"｜","★",9))-SEARCH("★",SUBSTITUTE(L41,"｜","★",8))-1
)&amp;"""&gt;","")&amp;IFERROR("&lt;LISTBOXOPTION TITLE="""&amp;MID(L41,SEARCH("★",SUBSTITUTE(L41,"｜","★",9))+1,SEARCH("★",SUBSTITUTE(L41,"｜","★",10))-SEARCH("★",SUBSTITUTE(L41,"｜","★",9))-1)&amp;""" VALUE="""&amp;MID(L41,SEARCH("★",SUBSTITUTE(L41,"｜","★",9))+1,SEARCH("★",SUBSTITUTE(L41,"｜","★",10))-SEARCH("★",SUBSTITUTE(L41,"｜","★",9))-1
)&amp;"""&gt;","")&amp;IFERROR("&lt;LISTBOXOPTION TITLE="""&amp;MID(L41,SEARCH("★",SUBSTITUTE(L41,"｜","★",10))+1,SEARCH("★",SUBSTITUTE(L41,"｜","★",11))-SEARCH("★",SUBSTITUTE(L41,"｜","★",10))-1)&amp;""" VALUE="""&amp;MID(L41,SEARCH("★",SUBSTITUTE(L41,"｜","★",10))+1,SEARCH("★",SUBSTITUTE(L41,"｜","★",11))-SEARCH("★",SUBSTITUTE(L41,"｜","★",10))-1
)&amp;"""&gt;","")&amp;IFERROR("&lt;LISTBOXOPTION TITLE="""&amp;MID(L41,SEARCH("★",SUBSTITUTE(L41,"｜","★",11))+1,SEARCH("★",SUBSTITUTE(L41,"｜","★",12))-SEARCH("★",SUBSTITUTE(L41,"｜","★",11))-1)&amp;""" VALUE="""&amp;MID(L41,SEARCH("★",SUBSTITUTE(L41,"｜","★",11))+1,SEARCH("★",SUBSTITUTE(L41,"｜","★",12))-SEARCH("★",SUBSTITUTE(L41,"｜","★",11))-1
)&amp;"""&gt;","")&amp;IFERROR("&lt;LISTBOXOPTION TITLE="""&amp;MID(L41,SEARCH("★",SUBSTITUTE(L41,"｜","★",12))+1,SEARCH("★",SUBSTITUTE(L41,"｜","★",13))-SEARCH("★",SUBSTITUTE(L41,"｜","★",12))-1)&amp;""" VALUE="""&amp;MID(L41,SEARCH("★",SUBSTITUTE(L41,"｜","★",12))+1,SEARCH("★",SUBSTITUTE(L41,"｜","★",13))-SEARCH("★",SUBSTITUTE(L41,"｜","★",12))-1
)&amp;"""&gt;","")&amp;IFERROR("&lt;LISTBOXOPTION TITLE="""&amp;MID(L41,SEARCH("★",SUBSTITUTE(L41,"｜","★",13))+1,SEARCH("★",SUBSTITUTE(L41,"｜","★",14))-SEARCH("★",SUBSTITUTE(L41,"｜","★",13))-1)&amp;""" VALUE="""&amp;MID(L41,SEARCH("★",SUBSTITUTE(L41,"｜","★",13))+1,SEARCH("★",SUBSTITUTE(L41,"｜","★",14))-SEARCH("★",SUBSTITUTE(L41,"｜","★",13))-1
)&amp;"""&gt;","")&amp;IFERROR("&lt;LISTBOXOPTION TITLE="""&amp;MID(L41,SEARCH("★",SUBSTITUTE(L41,"｜","★",14))+1,SEARCH("★",SUBSTITUTE(L41,"｜","★",15))-SEARCH("★",SUBSTITUTE(L41,"｜","★",14))-1)&amp;""" VALUE="""&amp;MID(L41,SEARCH("★",SUBSTITUTE(L41,"｜","★",14))+1,SEARCH("★",SUBSTITUTE(L41,"｜","★",15))-SEARCH("★",SUBSTITUTE(L41,"｜","★",14))-1
)&amp;"""&gt;","")&amp;IFERROR("&lt;LISTBOXOPTION TITLE="""&amp;MID(L41,SEARCH("★",SUBSTITUTE(L41,"｜","★",15))+1,SEARCH("★",SUBSTITUTE(L41,"｜","★",16))-SEARCH("★",SUBSTITUTE(L41,"｜","★",15))-1)&amp;""" VALUE="""&amp;MID(L41,SEARCH("★",SUBSTITUTE(L41,"｜","★",15))+1,SEARCH("★",SUBSTITUTE(L41,"｜","★",16))-SEARCH("★",SUBSTITUTE(L41,"｜","★",15))-1
)&amp;"""&gt;","")&amp;IFERROR("&lt;LISTBOXOPTION TITLE="""&amp;MID(L41,SEARCH("★",SUBSTITUTE(L41,"｜","★",16))+1,SEARCH("★",SUBSTITUTE(L41,"｜","★",17))-SEARCH("★",SUBSTITUTE(L41,"｜","★",16))-1)&amp;""" VALUE="""&amp;MID(L41,SEARCH("★",SUBSTITUTE(L41,"｜","★",16))+1,SEARCH("★",SUBSTITUTE(L41,"｜","★",16))-SEARCH("★",SUBSTITUTE(L41,"｜","★",16))-1
)&amp;"""&gt;","")&amp;"&lt;/LISTBOX&gt;"&amp;IF(G41&lt;&gt;"","&lt;LABEL NAME=""LA-LB"&amp;RIGHT("0"&amp;TEXT(COUNTIF(I$2:I41,"複数選択")+COUNTIF(I$2:I41,"択一"),"#"),2)&amp;""" TITLE="""&amp;G41&amp;""" FORECOLOR=""#00000000"" BACKCOLOR=""#00C0C0C0"" FONTNAME=""ＭＳ ゴシック"" FONTSIZE=""9"" OUTPUT=""0"" LEFT="""&amp;TEXT(Q41+100+LENB(D41)*90+O41*110+100,"#")&amp;""" TOP="""&amp;R41+20&amp;""" WIDTH="""&amp;TEXT(LEN(G41)*400,"#")&amp;""" HEIGHT="""&amp;T41&amp;""" &gt;",""),AA41)</f>
        <v>エラー</v>
      </c>
      <c r="AA41" s="12" t="str">
        <f>IF(I41="文字表示","&lt;LABEL NAME=""LL"&amp;RIGHT("0"&amp;TEXT(COUNTIF(I$2:I41,"文字表示"),"#"),2)&amp;""" TITLE="""&amp;F41&amp;""" FORECOLOR=""#00000000"" BACKCOLOR=""#00C0C0C0"" FONTNAME=""ＭＳ ゴシック"" FONTSIZE=""9"" OUTPUT=""0"" LEFT="""&amp;Q41&amp;""" TOP="""&amp;R41+20&amp;"""WIDTH="""&amp;TEXT(LENB(F41)*92,"#")&amp;""" HEIGHT="""&amp;T41&amp;""" &gt;","エラー")</f>
        <v>エラー</v>
      </c>
    </row>
    <row r="42" spans="1:27" ht="15.75" customHeight="1" x14ac:dyDescent="0.15">
      <c r="A42" s="25"/>
      <c r="B42" s="25"/>
      <c r="C42" s="25"/>
      <c r="D42" s="16" t="s">
        <v>110</v>
      </c>
      <c r="E42" s="16" t="s">
        <v>110</v>
      </c>
      <c r="F42" s="25"/>
      <c r="G42" s="25" t="s">
        <v>69</v>
      </c>
      <c r="H42" s="22"/>
      <c r="I42" s="23" t="s">
        <v>50</v>
      </c>
      <c r="J42" s="23" t="s">
        <v>51</v>
      </c>
      <c r="K42" s="24" t="s">
        <v>45</v>
      </c>
      <c r="L42" s="16"/>
      <c r="M42" s="25">
        <v>250</v>
      </c>
      <c r="N42" s="25">
        <v>0</v>
      </c>
      <c r="O42" s="25">
        <v>3</v>
      </c>
      <c r="P42" s="9" t="str">
        <f ca="1">IF(C42&lt;&gt;"",IF(COUNTA(C$2:C42)=1,"&lt;GROUP ELEMENT=""GP"&amp;RIGHT("0"&amp;COUNTA(C$2:C42),2)&amp;""" NAME=""GP"&amp;RIGHT("0"&amp;COUNTA(C$2:C42),2)&amp;""" TITLE="""&amp;C42&amp;""" FORECOLOR=""#00000000"" BACKCOLOR=""#00C0C0C0"" FONTSIZE=""9"" OUTPUT=""0"" LEFT="""&amp;Q42&amp;""" TOP="""&amp;R42&amp;""" WIDTH="""&amp;S42&amp;""" HEIGHT="""&amp;T42&amp;""" OUTFORECOLOR=""#00000000""&gt;",IF(C42="終了","&lt;/GROUP&gt;&lt;COMMANDBUTTON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ELEMENT=""GP"&amp;RIGHT("0"&amp;TEXT(COUNTA(C$2:C42),"#"),2)&amp;""" NAME=""GP"&amp;RIGHT("0"&amp;COUNTA(C$2:C42),2)&amp;""" TITLE="""&amp;C42&amp;""" FORECOLOR=""#00000000"" BACKCOLOR=""#00C0C0C0"" FONTSIZE=""9"" OUTPUT=""0"" LEFT="""&amp;Q42&amp;""" TOP="""&amp;R42&amp;""" WIDTH="""&amp;S42&amp;""" HEIGHT="""&amp;T42&amp;""" OUTFORECOLOR=""#00000000""&gt;")),Y42)</f>
        <v>&lt;LABEL NAME="L-TB24" TITLE="妊娠前体重1" FORECOLOR="#00000000" BACKCOLOR="#00C0C0C0" FONTNAME="ＭＳ ゴシック" FONTSIZE="9" OUTPUT="0" LEFT="2582" TOP="310"WIDTH="1100" HEIGHT="280" &gt;&lt;TEXTBOX NAME="TB24" ELEMENT="妊娠前体重1" FORECOLOR="#00080000" BACKCOLOR="#00FFFFFF" FONTNAME="ＭＳ ゴシック" FONTSIZE="9" DATATYPE="NUMERIC"DECIMALPLACES="0" IMEMODE="02" BEFORESTRING="妊娠前体重1 " AFTERSTRING="kg" MAXVALUE="250" MINVALUE="0" SKIP="True" OUTPUT="2"  LEFT="3782" TOP="290" WIDTH="496" HEIGHT="280" TABINDEX="36" OUTFORECOLOR="#00000000" OUTBR="AFTER"&gt;&lt;LABEL NAME="LA-TB24" TITLE="kg" FORECOLOR="#00000000" BACKCOLOR="#00C0C0C0" FONTNAME="ＭＳ ゴシック" FONTSIZE="9" OUTPUT="0" LEFT="4378" TOP="310" WIDTH="200" HEIGHT="280" &gt;</v>
      </c>
      <c r="Q42" s="14">
        <f t="shared" si="17"/>
        <v>2582</v>
      </c>
      <c r="R42" s="14">
        <f t="shared" ca="1" si="18"/>
        <v>290</v>
      </c>
      <c r="S42" s="14">
        <f t="shared" si="19"/>
        <v>2272</v>
      </c>
      <c r="T42" s="14">
        <f ca="1">IF(C42&lt;&gt;"",SUM(INDIRECT("V"&amp;ROW()):INDIRECT("V"&amp;X43))+400,MAX(190*(IFERROR(SEARCH("★",SUBSTITUTE(L42,"｜","★",1))&gt;0,0)+IFERROR(SEARCH("★",SUBSTITUTE(L42,"｜","★",2))&gt;0,0)+IFERROR(SEARCH("★",SUBSTITUTE(L42,"｜","★",3))&gt;0,0)+IFERROR(SEARCH("★",SUBSTITUTE(L42,"｜","★",4))&gt;0,0)+IFERROR(SEARCH("★",SUBSTITUTE(L42,"｜","★",5))&gt;0,0)+IFERROR(SEARCH("★",SUBSTITUTE(L42,"｜","★",6))&gt;0,0)+IFERROR(SEARCH("★",SUBSTITUTE(L42,"｜","★",7))&gt;0,0)+IFERROR(SEARCH("★",SUBSTITUTE(L42,"｜","★",8))&gt;0,0)+IFERROR(SEARCH("★",SUBSTITUTE(L42,"｜","★",9))&gt;0,0)+IFERROR(SEARCH("★",SUBSTITUTE(L42,"｜","★",10))&gt;0,0)+IFERROR(SEARCH("★",SUBSTITUTE(L42,"｜","★",11))&gt;0,0)+IFERROR(SEARCH("★",SUBSTITUTE(L42,"｜","★",12))&gt;0,0)+IFERROR(SEARCH("★",SUBSTITUTE(L42,"｜","★",13))&gt;0,0)+IFERROR(SEARCH("★",SUBSTITUTE(L42,"｜","★",14))&gt;0,0)+IFERROR(SEARCH("★",SUBSTITUTE(L42,"｜","★",15))&gt;0,0))+40,280))</f>
        <v>280</v>
      </c>
      <c r="U42" s="14">
        <f t="shared" ca="1" si="20"/>
        <v>280</v>
      </c>
      <c r="V42" s="14">
        <f t="shared" si="21"/>
        <v>0</v>
      </c>
      <c r="W42" s="14">
        <f t="shared" si="15"/>
        <v>40</v>
      </c>
      <c r="X42" s="14">
        <f t="shared" si="16"/>
        <v>49</v>
      </c>
      <c r="Y42" s="12" t="str">
        <f ca="1">IF(I42="普通入力","&lt;LABEL NAME=""L-TB"&amp;RIGHT("0"&amp;TEXT(COUNTIF(I$2:I42,"普通入力"),"#"),2)&amp;""" TITLE="""&amp;D42&amp;""" FORECOLOR=""#00000000"" BACKCOLOR=""#00C0C0C0"" FONTNAME=""ＭＳ ゴシック"" FONTSIZE=""9"" OUTPUT=""0"" LEFT="""&amp;Q42&amp;""" TOP="""&amp;R42+20&amp;"""WIDTH="""&amp;TEXT(LENB(D42)*100,"#")&amp;""" HEIGHT="""&amp;T42&amp;""" &gt;&lt;TEXTBOX NAME=""TB"&amp;RIGHT("0"&amp;TEXT(COUNTIF(I$2:I42,"普通入力"),"#"),2)&amp;""" ELEMENT="""&amp;D42&amp;""" FORECOLOR=""#00080000"" BACKCOLOR=""#00FFFFFF"" FONTNAME=""ＭＳ ゴシック"" FONTSIZE=""9"""&amp;IF(J42="文字列",""," DATATYPE=""NUMERIC""")&amp;"DECIMALPLACES="""&amp;IF(LEFT(J42,2)="小数",RIGHT(J42,1),0)&amp;""" IMEMODE="""&amp;IF(K42="全角","04","02")&amp;""" BEFORESTRING="""&amp;E42&amp;" "" AFTERSTRING="""&amp;G42&amp;""" MAXVALUE="""&amp;M42&amp;""" MINVALUE="""&amp;N42&amp;""" SKIP="""&amp;IF(H42="必須","False","True")&amp;""" OUTPUT=""2""  LEFT="""&amp;TEXT(Q42+100+LENB(D42)*100,"#")&amp;""" TOP="""&amp;R42&amp;""" WIDTH="""&amp;TEXT(220+O42*92,"#")&amp;""" HEIGHT="""&amp;T42&amp;""" TABINDEX="""&amp;TEXT(COUNTA(I$2:I42),"#")&amp;""" OUTFORECOLOR=""#00000000"" OUTBR=""AFTER""&gt;"&amp;IF(G42&lt;&gt;"","&lt;LABEL NAME=""LA-TB"&amp;RIGHT("0"&amp;TEXT(COUNTIF(I$2:I42,"普通入力"),"#"),2)&amp;""" TITLE="""&amp;G42&amp;""" FORECOLOR=""#00000000"" BACKCOLOR=""#00C0C0C0"" FONTNAME=""ＭＳ ゴシック"" FONTSIZE=""9"" OUTPUT=""0"" LEFT="""&amp;TEXT(Q42+100+LENB(D42)*100+O42*92+320,"#")&amp;""" TOP="""&amp;R42+20&amp;""" WIDTH="""&amp;TEXT(LENB(G42)*100,"#")&amp;""" HEIGHT="""&amp;T42&amp;""" &gt;",""),Z42)</f>
        <v>&lt;LABEL NAME="L-TB24" TITLE="妊娠前体重1" FORECOLOR="#00000000" BACKCOLOR="#00C0C0C0" FONTNAME="ＭＳ ゴシック" FONTSIZE="9" OUTPUT="0" LEFT="2582" TOP="310"WIDTH="1100" HEIGHT="280" &gt;&lt;TEXTBOX NAME="TB24" ELEMENT="妊娠前体重1" FORECOLOR="#00080000" BACKCOLOR="#00FFFFFF" FONTNAME="ＭＳ ゴシック" FONTSIZE="9" DATATYPE="NUMERIC"DECIMALPLACES="0" IMEMODE="02" BEFORESTRING="妊娠前体重1 " AFTERSTRING="kg" MAXVALUE="250" MINVALUE="0" SKIP="True" OUTPUT="2"  LEFT="3782" TOP="290" WIDTH="496" HEIGHT="280" TABINDEX="36" OUTFORECOLOR="#00000000" OUTBR="AFTER"&gt;&lt;LABEL NAME="LA-TB24" TITLE="kg" FORECOLOR="#00000000" BACKCOLOR="#00C0C0C0" FONTNAME="ＭＳ ゴシック" FONTSIZE="9" OUTPUT="0" LEFT="4378" TOP="310" WIDTH="200" HEIGHT="280" &gt;</v>
      </c>
      <c r="Z42" s="12" t="str">
        <f>IF(OR(I42="複数選択",I42="択一"),"&lt;LABEL NAME=""L-LB"&amp;RIGHT("0"&amp;TEXT(COUNTIF(I$2:I42,"複数選択")+COUNTIF(I$2:I42,"択一"),"#"),2)&amp;""" TITLE="""&amp;D42&amp;""" FORECOLOR=""#00000000"" BACKCOLOR=""#00C0C0C0"" FONTNAME=""ＭＳ ゴシック"" FONTSIZE=""9"" OUTPUT=""0"" LEFT="""&amp;Q42&amp;""" TOP="""&amp;R42+20&amp;"""WIDTH="""&amp;TEXT(LENB(D42)*90,"#")&amp;""" HEIGHT="""&amp;T42&amp;""" &gt;&lt;LISTBOX NAME=""LB"&amp;RIGHT("0"&amp;TEXT(COUNTIF(I$2:I42,"複数選択")+COUNTIF(I$2:I42,"択一"),"#"),2)&amp;""" ELEMENT="""&amp;D42&amp;""" FORECOLOR=""#00080000"" BACKCOLOR=""#00FFFFFF"" FONTNAME=""ＭＳ ゴシック"" FONTSIZE=""9"""&amp;IF(J42="文字列",""," DATATYPE=""NUMERIC""")&amp;" IMEMODE="""&amp;IF(K42="全角","04","02")&amp;""" BEFORESTRING="""&amp;E42&amp;" "" AFTERSTRING="""&amp;G42&amp;""" MULTIPLE="""&amp;IF(I42="複数選択","True")&amp;""" MINVALUE="""&amp;N42&amp;""" SKIP="""&amp;IF(H42="必須","False","True")&amp;""" OUTPUT=""2""  LEFT="""&amp;TEXT(Q42+100+LENB(D42)*90,"#")&amp;""" TOP="""&amp;R42&amp;""" WIDTH="""&amp;TEXT(O42*92+120,"#")&amp;""" HEIGHT="""&amp;T42&amp;""" TABINDEX="""&amp;TEXT(COUNTA(I$2:I42),"#")&amp;""" OUTFORECOLOR=""#00000000"" OUTBR=""AFTER""&gt;&lt;LISTBOXOPTION TITLE="""&amp;LEFT(L42,SEARCH("｜",L42)-1)&amp;""" SELECTED=""True"" VALUE="""&amp;LEFT(L42,SEARCH("｜",L42)-1)&amp;"""&gt;"&amp;IFERROR("&lt;LISTBOXOPTION TITLE="""&amp;
MID(L42,SEARCH("★",SUBSTITUTE(L42,"｜","★",1))+1,SEARCH("★",SUBSTITUTE(L42,"｜","★",2))-SEARCH("★",SUBSTITUTE(L42,"｜","★",1))-1)&amp;""" VALUE="""&amp;MID(L42,SEARCH("★",SUBSTITUTE(L42,"｜","★",1))+1,SEARCH("★",SUBSTITUTE(L42,"｜","★",2))-SEARCH("★",SUBSTITUTE(L42,"｜","★",1))-1)&amp;"""&gt;","")&amp;
IFERROR("&lt;LISTBOXOPTION TITLE="""&amp;MID(L42,
SEARCH("★",SUBSTITUTE(L42,"｜","★",2))+1,SEARCH("★",SUBSTITUTE(L42,"｜","★",3))-SEARCH("★",SUBSTITUTE(L42,"｜","★",2))-1)&amp;""" VALUE="""&amp;MID(L42,SEARCH("★",SUBSTITUTE(L42,"｜","★",2))+1,SEARCH("★",SUBSTITUTE(L42,"｜","★",3))-SEARCH("★",SUBSTITUTE(L42,"｜","★",2))-1)&amp;"""&gt;","")&amp;IFERROR("&lt;LISTBOXOPTION TITLE="""&amp;MID(L42,SEARCH("★",SUBSTITUTE(L42,"｜","★",3))+1,SEARCH("★",SUBSTITUTE(L42,"｜","★",4))-SEARCH("★",SUBSTITUTE(L42,"｜","★",3))-1)&amp;""" VALUE="""&amp;MID(L42,SEARCH("★",SUBSTITUTE(L42,"｜","★",3))+1,SEARCH("★",SUBSTITUTE(L42,"｜","★",4))-SEARCH("★",SUBSTITUTE(L42,"｜","★",3))-1)&amp;"""&gt;","")&amp;IFERROR("&lt;LISTBOXOPTION TITLE="""&amp;MID(L42,SEARCH("★",SUBSTITUTE(L42,"｜","★",4))+1,SEARCH("★",SUBSTITUTE(L42,"｜","★",5))-SEARCH("★",SUBSTITUTE(L42,"｜","★",4))-1)&amp;""" VALUE="""&amp;MID(L42,SEARCH("★",SUBSTITUTE(L42,"｜","★",4))+1,SEARCH("★",SUBSTITUTE(L42,"｜","★",5))-SEARCH("★",SUBSTITUTE(L42,"｜","★",4))-1
)&amp;"""&gt;","")&amp;
IFERROR("&lt;LISTBOXOPTION TITLE="""&amp;MID(L42,SEARCH("★",SUBSTITUTE(L42,"｜","★",5))+1,SEARCH("★",SUBSTITUTE(L42,"｜","★",6))-SEARCH("★",SUBSTITUTE(L42,"｜","★",5))-1)&amp;""" VALUE="""&amp;MID(L42,SEARCH("★",SUBSTITUTE(L42,"｜","★",5))+1,SEARCH("★",SUBSTITUTE(L42,"｜","★",6))-SEARCH("★",SUBSTITUTE(L42,"｜","★",5))-1
)&amp;"""&gt;","")&amp;IFERROR("&lt;LISTBOXOPTION TITLE="""&amp;MID(L42,SEARCH("★",SUBSTITUTE(L42,"｜","★",6))+1,SEARCH("★",SUBSTITUTE(L42,"｜","★",7))-SEARCH("★",SUBSTITUTE(L42,"｜","★",6))-1)&amp;""" VALUE="""&amp;MID(L42,SEARCH("★",SUBSTITUTE(L42,"｜","★",6))+1,SEARCH("★",SUBSTITUTE(L42,"｜","★",7))-SEARCH("★",SUBSTITUTE(L42,"｜","★",6))-1
)&amp;"""&gt;","")&amp;IFERROR("&lt;LISTBOXOPTION TITLE="""&amp;MID(L42,SEARCH("★",SUBSTITUTE(L42,"｜","★",7))+1,SEARCH("★",SUBSTITUTE(L42,"｜","★",8))-SEARCH("★",SUBSTITUTE(L42,"｜","★",7))-1)&amp;""" VALUE="""&amp;MID(L42,SEARCH("★",SUBSTITUTE(L42,"｜","★",7))+1,SEARCH("★",SUBSTITUTE(L42,"｜","★",8))-SEARCH("★",SUBSTITUTE(L42,"｜","★",7))-1
)&amp;"""&gt;","")&amp;IFERROR("&lt;LISTBOXOPTION TITLE="""&amp;MID(L42,SEARCH("★",SUBSTITUTE(L42,"｜","★",8))+1,SEARCH("★",SUBSTITUTE(L42,"｜","★",9))-SEARCH("★",SUBSTITUTE(L42,"｜","★",8))-1)&amp;""" VALUE="""&amp;MID(L42,SEARCH("★",SUBSTITUTE(L42,"｜","★",8))+1,SEARCH("★",SUBSTITUTE(L42,"｜","★",9))-SEARCH("★",SUBSTITUTE(L42,"｜","★",8))-1
)&amp;"""&gt;","")&amp;IFERROR("&lt;LISTBOXOPTION TITLE="""&amp;MID(L42,SEARCH("★",SUBSTITUTE(L42,"｜","★",9))+1,SEARCH("★",SUBSTITUTE(L42,"｜","★",10))-SEARCH("★",SUBSTITUTE(L42,"｜","★",9))-1)&amp;""" VALUE="""&amp;MID(L42,SEARCH("★",SUBSTITUTE(L42,"｜","★",9))+1,SEARCH("★",SUBSTITUTE(L42,"｜","★",10))-SEARCH("★",SUBSTITUTE(L42,"｜","★",9))-1
)&amp;"""&gt;","")&amp;IFERROR("&lt;LISTBOXOPTION TITLE="""&amp;MID(L42,SEARCH("★",SUBSTITUTE(L42,"｜","★",10))+1,SEARCH("★",SUBSTITUTE(L42,"｜","★",11))-SEARCH("★",SUBSTITUTE(L42,"｜","★",10))-1)&amp;""" VALUE="""&amp;MID(L42,SEARCH("★",SUBSTITUTE(L42,"｜","★",10))+1,SEARCH("★",SUBSTITUTE(L42,"｜","★",11))-SEARCH("★",SUBSTITUTE(L42,"｜","★",10))-1
)&amp;"""&gt;","")&amp;IFERROR("&lt;LISTBOXOPTION TITLE="""&amp;MID(L42,SEARCH("★",SUBSTITUTE(L42,"｜","★",11))+1,SEARCH("★",SUBSTITUTE(L42,"｜","★",12))-SEARCH("★",SUBSTITUTE(L42,"｜","★",11))-1)&amp;""" VALUE="""&amp;MID(L42,SEARCH("★",SUBSTITUTE(L42,"｜","★",11))+1,SEARCH("★",SUBSTITUTE(L42,"｜","★",12))-SEARCH("★",SUBSTITUTE(L42,"｜","★",11))-1
)&amp;"""&gt;","")&amp;IFERROR("&lt;LISTBOXOPTION TITLE="""&amp;MID(L42,SEARCH("★",SUBSTITUTE(L42,"｜","★",12))+1,SEARCH("★",SUBSTITUTE(L42,"｜","★",13))-SEARCH("★",SUBSTITUTE(L42,"｜","★",12))-1)&amp;""" VALUE="""&amp;MID(L42,SEARCH("★",SUBSTITUTE(L42,"｜","★",12))+1,SEARCH("★",SUBSTITUTE(L42,"｜","★",13))-SEARCH("★",SUBSTITUTE(L42,"｜","★",12))-1
)&amp;"""&gt;","")&amp;IFERROR("&lt;LISTBOXOPTION TITLE="""&amp;MID(L42,SEARCH("★",SUBSTITUTE(L42,"｜","★",13))+1,SEARCH("★",SUBSTITUTE(L42,"｜","★",14))-SEARCH("★",SUBSTITUTE(L42,"｜","★",13))-1)&amp;""" VALUE="""&amp;MID(L42,SEARCH("★",SUBSTITUTE(L42,"｜","★",13))+1,SEARCH("★",SUBSTITUTE(L42,"｜","★",14))-SEARCH("★",SUBSTITUTE(L42,"｜","★",13))-1
)&amp;"""&gt;","")&amp;IFERROR("&lt;LISTBOXOPTION TITLE="""&amp;MID(L42,SEARCH("★",SUBSTITUTE(L42,"｜","★",14))+1,SEARCH("★",SUBSTITUTE(L42,"｜","★",15))-SEARCH("★",SUBSTITUTE(L42,"｜","★",14))-1)&amp;""" VALUE="""&amp;MID(L42,SEARCH("★",SUBSTITUTE(L42,"｜","★",14))+1,SEARCH("★",SUBSTITUTE(L42,"｜","★",15))-SEARCH("★",SUBSTITUTE(L42,"｜","★",14))-1
)&amp;"""&gt;","")&amp;IFERROR("&lt;LISTBOXOPTION TITLE="""&amp;MID(L42,SEARCH("★",SUBSTITUTE(L42,"｜","★",15))+1,SEARCH("★",SUBSTITUTE(L42,"｜","★",16))-SEARCH("★",SUBSTITUTE(L42,"｜","★",15))-1)&amp;""" VALUE="""&amp;MID(L42,SEARCH("★",SUBSTITUTE(L42,"｜","★",15))+1,SEARCH("★",SUBSTITUTE(L42,"｜","★",16))-SEARCH("★",SUBSTITUTE(L42,"｜","★",15))-1
)&amp;"""&gt;","")&amp;IFERROR("&lt;LISTBOXOPTION TITLE="""&amp;MID(L42,SEARCH("★",SUBSTITUTE(L42,"｜","★",16))+1,SEARCH("★",SUBSTITUTE(L42,"｜","★",17))-SEARCH("★",SUBSTITUTE(L42,"｜","★",16))-1)&amp;""" VALUE="""&amp;MID(L42,SEARCH("★",SUBSTITUTE(L42,"｜","★",16))+1,SEARCH("★",SUBSTITUTE(L42,"｜","★",16))-SEARCH("★",SUBSTITUTE(L42,"｜","★",16))-1
)&amp;"""&gt;","")&amp;"&lt;/LISTBOX&gt;"&amp;IF(G42&lt;&gt;"","&lt;LABEL NAME=""LA-LB"&amp;RIGHT("0"&amp;TEXT(COUNTIF(I$2:I42,"複数選択")+COUNTIF(I$2:I42,"択一"),"#"),2)&amp;""" TITLE="""&amp;G42&amp;""" FORECOLOR=""#00000000"" BACKCOLOR=""#00C0C0C0"" FONTNAME=""ＭＳ ゴシック"" FONTSIZE=""9"" OUTPUT=""0"" LEFT="""&amp;TEXT(Q42+100+LENB(D42)*90+O42*110+100,"#")&amp;""" TOP="""&amp;R42+20&amp;""" WIDTH="""&amp;TEXT(LEN(G42)*400,"#")&amp;""" HEIGHT="""&amp;T42&amp;""" &gt;",""),AA42)</f>
        <v>エラー</v>
      </c>
      <c r="AA42" s="12" t="str">
        <f>IF(I42="文字表示","&lt;LABEL NAME=""LL"&amp;RIGHT("0"&amp;TEXT(COUNTIF(I$2:I42,"文字表示"),"#"),2)&amp;""" TITLE="""&amp;F42&amp;""" FORECOLOR=""#00000000"" BACKCOLOR=""#00C0C0C0"" FONTNAME=""ＭＳ ゴシック"" FONTSIZE=""9"" OUTPUT=""0"" LEFT="""&amp;Q42&amp;""" TOP="""&amp;R42+20&amp;"""WIDTH="""&amp;TEXT(LENB(F42)*92,"#")&amp;""" HEIGHT="""&amp;T42&amp;""" &gt;","エラー")</f>
        <v>エラー</v>
      </c>
    </row>
    <row r="43" spans="1:27" ht="15.75" customHeight="1" x14ac:dyDescent="0.15">
      <c r="A43" s="25"/>
      <c r="B43" s="25"/>
      <c r="C43" s="25"/>
      <c r="D43" s="16" t="s">
        <v>111</v>
      </c>
      <c r="E43" s="16" t="s">
        <v>111</v>
      </c>
      <c r="F43" s="25"/>
      <c r="G43" s="25" t="s">
        <v>69</v>
      </c>
      <c r="H43" s="22"/>
      <c r="I43" s="23" t="s">
        <v>50</v>
      </c>
      <c r="J43" s="23" t="s">
        <v>51</v>
      </c>
      <c r="K43" s="24" t="s">
        <v>45</v>
      </c>
      <c r="L43" s="16"/>
      <c r="M43" s="25">
        <v>250</v>
      </c>
      <c r="N43" s="25">
        <v>0</v>
      </c>
      <c r="O43" s="25">
        <v>3</v>
      </c>
      <c r="P43" s="9" t="str">
        <f ca="1">IF(C43&lt;&gt;"",IF(COUNTA(C$2:C43)=1,"&lt;GROUP ELEMENT=""GP"&amp;RIGHT("0"&amp;COUNTA(C$2:C43),2)&amp;""" NAME=""GP"&amp;RIGHT("0"&amp;COUNTA(C$2:C43),2)&amp;""" TITLE="""&amp;C43&amp;""" FORECOLOR=""#00000000"" BACKCOLOR=""#00C0C0C0"" FONTSIZE=""9"" OUTPUT=""0"" LEFT="""&amp;Q43&amp;""" TOP="""&amp;R43&amp;""" WIDTH="""&amp;S43&amp;""" HEIGHT="""&amp;T43&amp;""" OUTFORECOLOR=""#00000000""&gt;",IF(C43="終了","&lt;/GROUP&gt;&lt;COMMANDBUTTON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ELEMENT=""GP"&amp;RIGHT("0"&amp;TEXT(COUNTA(C$2:C43),"#"),2)&amp;""" NAME=""GP"&amp;RIGHT("0"&amp;COUNTA(C$2:C43),2)&amp;""" TITLE="""&amp;C43&amp;""" FORECOLOR=""#00000000"" BACKCOLOR=""#00C0C0C0"" FONTSIZE=""9"" OUTPUT=""0"" LEFT="""&amp;Q43&amp;""" TOP="""&amp;R43&amp;""" WIDTH="""&amp;S43&amp;""" HEIGHT="""&amp;T43&amp;""" OUTFORECOLOR=""#00000000""&gt;")),Y43)</f>
        <v>&lt;LABEL NAME="L-TB25" TITLE="分娩時体重1" FORECOLOR="#00000000" BACKCOLOR="#00C0C0C0" FONTNAME="ＭＳ ゴシック" FONTSIZE="9" OUTPUT="0" LEFT="5104" TOP="310"WIDTH="1100" HEIGHT="280" &gt;&lt;TEXTBOX NAME="TB25" ELEMENT="分娩時体重1" FORECOLOR="#00080000" BACKCOLOR="#00FFFFFF" FONTNAME="ＭＳ ゴシック" FONTSIZE="9" DATATYPE="NUMERIC"DECIMALPLACES="0" IMEMODE="02" BEFORESTRING="分娩時体重1 " AFTERSTRING="kg" MAXVALUE="250" MINVALUE="0" SKIP="True" OUTPUT="2"  LEFT="6304" TOP="290" WIDTH="496" HEIGHT="280" TABINDEX="37" OUTFORECOLOR="#00000000" OUTBR="AFTER"&gt;&lt;LABEL NAME="LA-TB25" TITLE="kg" FORECOLOR="#00000000" BACKCOLOR="#00C0C0C0" FONTNAME="ＭＳ ゴシック" FONTSIZE="9" OUTPUT="0" LEFT="6900" TOP="310" WIDTH="200" HEIGHT="280" &gt;</v>
      </c>
      <c r="Q43" s="14">
        <f t="shared" si="17"/>
        <v>5104</v>
      </c>
      <c r="R43" s="14">
        <f t="shared" ca="1" si="18"/>
        <v>290</v>
      </c>
      <c r="S43" s="14">
        <f t="shared" si="19"/>
        <v>2272</v>
      </c>
      <c r="T43" s="14">
        <f ca="1">IF(C43&lt;&gt;"",SUM(INDIRECT("V"&amp;ROW()):INDIRECT("V"&amp;X44))+400,MAX(190*(IFERROR(SEARCH("★",SUBSTITUTE(L43,"｜","★",1))&gt;0,0)+IFERROR(SEARCH("★",SUBSTITUTE(L43,"｜","★",2))&gt;0,0)+IFERROR(SEARCH("★",SUBSTITUTE(L43,"｜","★",3))&gt;0,0)+IFERROR(SEARCH("★",SUBSTITUTE(L43,"｜","★",4))&gt;0,0)+IFERROR(SEARCH("★",SUBSTITUTE(L43,"｜","★",5))&gt;0,0)+IFERROR(SEARCH("★",SUBSTITUTE(L43,"｜","★",6))&gt;0,0)+IFERROR(SEARCH("★",SUBSTITUTE(L43,"｜","★",7))&gt;0,0)+IFERROR(SEARCH("★",SUBSTITUTE(L43,"｜","★",8))&gt;0,0)+IFERROR(SEARCH("★",SUBSTITUTE(L43,"｜","★",9))&gt;0,0)+IFERROR(SEARCH("★",SUBSTITUTE(L43,"｜","★",10))&gt;0,0)+IFERROR(SEARCH("★",SUBSTITUTE(L43,"｜","★",11))&gt;0,0)+IFERROR(SEARCH("★",SUBSTITUTE(L43,"｜","★",12))&gt;0,0)+IFERROR(SEARCH("★",SUBSTITUTE(L43,"｜","★",13))&gt;0,0)+IFERROR(SEARCH("★",SUBSTITUTE(L43,"｜","★",14))&gt;0,0)+IFERROR(SEARCH("★",SUBSTITUTE(L43,"｜","★",15))&gt;0,0))+40,280))</f>
        <v>280</v>
      </c>
      <c r="U43" s="14">
        <f t="shared" ca="1" si="20"/>
        <v>280</v>
      </c>
      <c r="V43" s="14">
        <f t="shared" si="21"/>
        <v>0</v>
      </c>
      <c r="W43" s="14">
        <f t="shared" si="15"/>
        <v>40</v>
      </c>
      <c r="X43" s="14">
        <f t="shared" si="16"/>
        <v>49</v>
      </c>
      <c r="Y43" s="12" t="str">
        <f ca="1">IF(I43="普通入力","&lt;LABEL NAME=""L-TB"&amp;RIGHT("0"&amp;TEXT(COUNTIF(I$2:I43,"普通入力"),"#"),2)&amp;""" TITLE="""&amp;D43&amp;""" FORECOLOR=""#00000000"" BACKCOLOR=""#00C0C0C0"" FONTNAME=""ＭＳ ゴシック"" FONTSIZE=""9"" OUTPUT=""0"" LEFT="""&amp;Q43&amp;""" TOP="""&amp;R43+20&amp;"""WIDTH="""&amp;TEXT(LENB(D43)*100,"#")&amp;""" HEIGHT="""&amp;T43&amp;""" &gt;&lt;TEXTBOX NAME=""TB"&amp;RIGHT("0"&amp;TEXT(COUNTIF(I$2:I43,"普通入力"),"#"),2)&amp;""" ELEMENT="""&amp;D43&amp;""" FORECOLOR=""#00080000"" BACKCOLOR=""#00FFFFFF"" FONTNAME=""ＭＳ ゴシック"" FONTSIZE=""9"""&amp;IF(J43="文字列",""," DATATYPE=""NUMERIC""")&amp;"DECIMALPLACES="""&amp;IF(LEFT(J43,2)="小数",RIGHT(J43,1),0)&amp;""" IMEMODE="""&amp;IF(K43="全角","04","02")&amp;""" BEFORESTRING="""&amp;E43&amp;" "" AFTERSTRING="""&amp;G43&amp;""" MAXVALUE="""&amp;M43&amp;""" MINVALUE="""&amp;N43&amp;""" SKIP="""&amp;IF(H43="必須","False","True")&amp;""" OUTPUT=""2""  LEFT="""&amp;TEXT(Q43+100+LENB(D43)*100,"#")&amp;""" TOP="""&amp;R43&amp;""" WIDTH="""&amp;TEXT(220+O43*92,"#")&amp;""" HEIGHT="""&amp;T43&amp;""" TABINDEX="""&amp;TEXT(COUNTA(I$2:I43),"#")&amp;""" OUTFORECOLOR=""#00000000"" OUTBR=""AFTER""&gt;"&amp;IF(G43&lt;&gt;"","&lt;LABEL NAME=""LA-TB"&amp;RIGHT("0"&amp;TEXT(COUNTIF(I$2:I43,"普通入力"),"#"),2)&amp;""" TITLE="""&amp;G43&amp;""" FORECOLOR=""#00000000"" BACKCOLOR=""#00C0C0C0"" FONTNAME=""ＭＳ ゴシック"" FONTSIZE=""9"" OUTPUT=""0"" LEFT="""&amp;TEXT(Q43+100+LENB(D43)*100+O43*92+320,"#")&amp;""" TOP="""&amp;R43+20&amp;""" WIDTH="""&amp;TEXT(LENB(G43)*100,"#")&amp;""" HEIGHT="""&amp;T43&amp;""" &gt;",""),Z43)</f>
        <v>&lt;LABEL NAME="L-TB25" TITLE="分娩時体重1" FORECOLOR="#00000000" BACKCOLOR="#00C0C0C0" FONTNAME="ＭＳ ゴシック" FONTSIZE="9" OUTPUT="0" LEFT="5104" TOP="310"WIDTH="1100" HEIGHT="280" &gt;&lt;TEXTBOX NAME="TB25" ELEMENT="分娩時体重1" FORECOLOR="#00080000" BACKCOLOR="#00FFFFFF" FONTNAME="ＭＳ ゴシック" FONTSIZE="9" DATATYPE="NUMERIC"DECIMALPLACES="0" IMEMODE="02" BEFORESTRING="分娩時体重1 " AFTERSTRING="kg" MAXVALUE="250" MINVALUE="0" SKIP="True" OUTPUT="2"  LEFT="6304" TOP="290" WIDTH="496" HEIGHT="280" TABINDEX="37" OUTFORECOLOR="#00000000" OUTBR="AFTER"&gt;&lt;LABEL NAME="LA-TB25" TITLE="kg" FORECOLOR="#00000000" BACKCOLOR="#00C0C0C0" FONTNAME="ＭＳ ゴシック" FONTSIZE="9" OUTPUT="0" LEFT="6900" TOP="310" WIDTH="200" HEIGHT="280" &gt;</v>
      </c>
      <c r="Z43" s="12" t="str">
        <f>IF(OR(I43="複数選択",I43="択一"),"&lt;LABEL NAME=""L-LB"&amp;RIGHT("0"&amp;TEXT(COUNTIF(I$2:I43,"複数選択")+COUNTIF(I$2:I43,"択一"),"#"),2)&amp;""" TITLE="""&amp;D43&amp;""" FORECOLOR=""#00000000"" BACKCOLOR=""#00C0C0C0"" FONTNAME=""ＭＳ ゴシック"" FONTSIZE=""9"" OUTPUT=""0"" LEFT="""&amp;Q43&amp;""" TOP="""&amp;R43+20&amp;"""WIDTH="""&amp;TEXT(LENB(D43)*90,"#")&amp;""" HEIGHT="""&amp;T43&amp;""" &gt;&lt;LISTBOX NAME=""LB"&amp;RIGHT("0"&amp;TEXT(COUNTIF(I$2:I43,"複数選択")+COUNTIF(I$2:I43,"択一"),"#"),2)&amp;""" ELEMENT="""&amp;D43&amp;""" FORECOLOR=""#00080000"" BACKCOLOR=""#00FFFFFF"" FONTNAME=""ＭＳ ゴシック"" FONTSIZE=""9"""&amp;IF(J43="文字列",""," DATATYPE=""NUMERIC""")&amp;" IMEMODE="""&amp;IF(K43="全角","04","02")&amp;""" BEFORESTRING="""&amp;E43&amp;" "" AFTERSTRING="""&amp;G43&amp;""" MULTIPLE="""&amp;IF(I43="複数選択","True")&amp;""" MINVALUE="""&amp;N43&amp;""" SKIP="""&amp;IF(H43="必須","False","True")&amp;""" OUTPUT=""2""  LEFT="""&amp;TEXT(Q43+100+LENB(D43)*90,"#")&amp;""" TOP="""&amp;R43&amp;""" WIDTH="""&amp;TEXT(O43*92+120,"#")&amp;""" HEIGHT="""&amp;T43&amp;""" TABINDEX="""&amp;TEXT(COUNTA(I$2:I43),"#")&amp;""" OUTFORECOLOR=""#00000000"" OUTBR=""AFTER""&gt;&lt;LISTBOXOPTION TITLE="""&amp;LEFT(L43,SEARCH("｜",L43)-1)&amp;""" SELECTED=""True"" VALUE="""&amp;LEFT(L43,SEARCH("｜",L43)-1)&amp;"""&gt;"&amp;IFERROR("&lt;LISTBOXOPTION TITLE="""&amp;
MID(L43,SEARCH("★",SUBSTITUTE(L43,"｜","★",1))+1,SEARCH("★",SUBSTITUTE(L43,"｜","★",2))-SEARCH("★",SUBSTITUTE(L43,"｜","★",1))-1)&amp;""" VALUE="""&amp;MID(L43,SEARCH("★",SUBSTITUTE(L43,"｜","★",1))+1,SEARCH("★",SUBSTITUTE(L43,"｜","★",2))-SEARCH("★",SUBSTITUTE(L43,"｜","★",1))-1)&amp;"""&gt;","")&amp;
IFERROR("&lt;LISTBOXOPTION TITLE="""&amp;MID(L43,
SEARCH("★",SUBSTITUTE(L43,"｜","★",2))+1,SEARCH("★",SUBSTITUTE(L43,"｜","★",3))-SEARCH("★",SUBSTITUTE(L43,"｜","★",2))-1)&amp;""" VALUE="""&amp;MID(L43,SEARCH("★",SUBSTITUTE(L43,"｜","★",2))+1,SEARCH("★",SUBSTITUTE(L43,"｜","★",3))-SEARCH("★",SUBSTITUTE(L43,"｜","★",2))-1)&amp;"""&gt;","")&amp;IFERROR("&lt;LISTBOXOPTION TITLE="""&amp;MID(L43,SEARCH("★",SUBSTITUTE(L43,"｜","★",3))+1,SEARCH("★",SUBSTITUTE(L43,"｜","★",4))-SEARCH("★",SUBSTITUTE(L43,"｜","★",3))-1)&amp;""" VALUE="""&amp;MID(L43,SEARCH("★",SUBSTITUTE(L43,"｜","★",3))+1,SEARCH("★",SUBSTITUTE(L43,"｜","★",4))-SEARCH("★",SUBSTITUTE(L43,"｜","★",3))-1)&amp;"""&gt;","")&amp;IFERROR("&lt;LISTBOXOPTION TITLE="""&amp;MID(L43,SEARCH("★",SUBSTITUTE(L43,"｜","★",4))+1,SEARCH("★",SUBSTITUTE(L43,"｜","★",5))-SEARCH("★",SUBSTITUTE(L43,"｜","★",4))-1)&amp;""" VALUE="""&amp;MID(L43,SEARCH("★",SUBSTITUTE(L43,"｜","★",4))+1,SEARCH("★",SUBSTITUTE(L43,"｜","★",5))-SEARCH("★",SUBSTITUTE(L43,"｜","★",4))-1
)&amp;"""&gt;","")&amp;
IFERROR("&lt;LISTBOXOPTION TITLE="""&amp;MID(L43,SEARCH("★",SUBSTITUTE(L43,"｜","★",5))+1,SEARCH("★",SUBSTITUTE(L43,"｜","★",6))-SEARCH("★",SUBSTITUTE(L43,"｜","★",5))-1)&amp;""" VALUE="""&amp;MID(L43,SEARCH("★",SUBSTITUTE(L43,"｜","★",5))+1,SEARCH("★",SUBSTITUTE(L43,"｜","★",6))-SEARCH("★",SUBSTITUTE(L43,"｜","★",5))-1
)&amp;"""&gt;","")&amp;IFERROR("&lt;LISTBOXOPTION TITLE="""&amp;MID(L43,SEARCH("★",SUBSTITUTE(L43,"｜","★",6))+1,SEARCH("★",SUBSTITUTE(L43,"｜","★",7))-SEARCH("★",SUBSTITUTE(L43,"｜","★",6))-1)&amp;""" VALUE="""&amp;MID(L43,SEARCH("★",SUBSTITUTE(L43,"｜","★",6))+1,SEARCH("★",SUBSTITUTE(L43,"｜","★",7))-SEARCH("★",SUBSTITUTE(L43,"｜","★",6))-1
)&amp;"""&gt;","")&amp;IFERROR("&lt;LISTBOXOPTION TITLE="""&amp;MID(L43,SEARCH("★",SUBSTITUTE(L43,"｜","★",7))+1,SEARCH("★",SUBSTITUTE(L43,"｜","★",8))-SEARCH("★",SUBSTITUTE(L43,"｜","★",7))-1)&amp;""" VALUE="""&amp;MID(L43,SEARCH("★",SUBSTITUTE(L43,"｜","★",7))+1,SEARCH("★",SUBSTITUTE(L43,"｜","★",8))-SEARCH("★",SUBSTITUTE(L43,"｜","★",7))-1
)&amp;"""&gt;","")&amp;IFERROR("&lt;LISTBOXOPTION TITLE="""&amp;MID(L43,SEARCH("★",SUBSTITUTE(L43,"｜","★",8))+1,SEARCH("★",SUBSTITUTE(L43,"｜","★",9))-SEARCH("★",SUBSTITUTE(L43,"｜","★",8))-1)&amp;""" VALUE="""&amp;MID(L43,SEARCH("★",SUBSTITUTE(L43,"｜","★",8))+1,SEARCH("★",SUBSTITUTE(L43,"｜","★",9))-SEARCH("★",SUBSTITUTE(L43,"｜","★",8))-1
)&amp;"""&gt;","")&amp;IFERROR("&lt;LISTBOXOPTION TITLE="""&amp;MID(L43,SEARCH("★",SUBSTITUTE(L43,"｜","★",9))+1,SEARCH("★",SUBSTITUTE(L43,"｜","★",10))-SEARCH("★",SUBSTITUTE(L43,"｜","★",9))-1)&amp;""" VALUE="""&amp;MID(L43,SEARCH("★",SUBSTITUTE(L43,"｜","★",9))+1,SEARCH("★",SUBSTITUTE(L43,"｜","★",10))-SEARCH("★",SUBSTITUTE(L43,"｜","★",9))-1
)&amp;"""&gt;","")&amp;IFERROR("&lt;LISTBOXOPTION TITLE="""&amp;MID(L43,SEARCH("★",SUBSTITUTE(L43,"｜","★",10))+1,SEARCH("★",SUBSTITUTE(L43,"｜","★",11))-SEARCH("★",SUBSTITUTE(L43,"｜","★",10))-1)&amp;""" VALUE="""&amp;MID(L43,SEARCH("★",SUBSTITUTE(L43,"｜","★",10))+1,SEARCH("★",SUBSTITUTE(L43,"｜","★",11))-SEARCH("★",SUBSTITUTE(L43,"｜","★",10))-1
)&amp;"""&gt;","")&amp;IFERROR("&lt;LISTBOXOPTION TITLE="""&amp;MID(L43,SEARCH("★",SUBSTITUTE(L43,"｜","★",11))+1,SEARCH("★",SUBSTITUTE(L43,"｜","★",12))-SEARCH("★",SUBSTITUTE(L43,"｜","★",11))-1)&amp;""" VALUE="""&amp;MID(L43,SEARCH("★",SUBSTITUTE(L43,"｜","★",11))+1,SEARCH("★",SUBSTITUTE(L43,"｜","★",12))-SEARCH("★",SUBSTITUTE(L43,"｜","★",11))-1
)&amp;"""&gt;","")&amp;IFERROR("&lt;LISTBOXOPTION TITLE="""&amp;MID(L43,SEARCH("★",SUBSTITUTE(L43,"｜","★",12))+1,SEARCH("★",SUBSTITUTE(L43,"｜","★",13))-SEARCH("★",SUBSTITUTE(L43,"｜","★",12))-1)&amp;""" VALUE="""&amp;MID(L43,SEARCH("★",SUBSTITUTE(L43,"｜","★",12))+1,SEARCH("★",SUBSTITUTE(L43,"｜","★",13))-SEARCH("★",SUBSTITUTE(L43,"｜","★",12))-1
)&amp;"""&gt;","")&amp;IFERROR("&lt;LISTBOXOPTION TITLE="""&amp;MID(L43,SEARCH("★",SUBSTITUTE(L43,"｜","★",13))+1,SEARCH("★",SUBSTITUTE(L43,"｜","★",14))-SEARCH("★",SUBSTITUTE(L43,"｜","★",13))-1)&amp;""" VALUE="""&amp;MID(L43,SEARCH("★",SUBSTITUTE(L43,"｜","★",13))+1,SEARCH("★",SUBSTITUTE(L43,"｜","★",14))-SEARCH("★",SUBSTITUTE(L43,"｜","★",13))-1
)&amp;"""&gt;","")&amp;IFERROR("&lt;LISTBOXOPTION TITLE="""&amp;MID(L43,SEARCH("★",SUBSTITUTE(L43,"｜","★",14))+1,SEARCH("★",SUBSTITUTE(L43,"｜","★",15))-SEARCH("★",SUBSTITUTE(L43,"｜","★",14))-1)&amp;""" VALUE="""&amp;MID(L43,SEARCH("★",SUBSTITUTE(L43,"｜","★",14))+1,SEARCH("★",SUBSTITUTE(L43,"｜","★",15))-SEARCH("★",SUBSTITUTE(L43,"｜","★",14))-1
)&amp;"""&gt;","")&amp;IFERROR("&lt;LISTBOXOPTION TITLE="""&amp;MID(L43,SEARCH("★",SUBSTITUTE(L43,"｜","★",15))+1,SEARCH("★",SUBSTITUTE(L43,"｜","★",16))-SEARCH("★",SUBSTITUTE(L43,"｜","★",15))-1)&amp;""" VALUE="""&amp;MID(L43,SEARCH("★",SUBSTITUTE(L43,"｜","★",15))+1,SEARCH("★",SUBSTITUTE(L43,"｜","★",16))-SEARCH("★",SUBSTITUTE(L43,"｜","★",15))-1
)&amp;"""&gt;","")&amp;IFERROR("&lt;LISTBOXOPTION TITLE="""&amp;MID(L43,SEARCH("★",SUBSTITUTE(L43,"｜","★",16))+1,SEARCH("★",SUBSTITUTE(L43,"｜","★",17))-SEARCH("★",SUBSTITUTE(L43,"｜","★",16))-1)&amp;""" VALUE="""&amp;MID(L43,SEARCH("★",SUBSTITUTE(L43,"｜","★",16))+1,SEARCH("★",SUBSTITUTE(L43,"｜","★",16))-SEARCH("★",SUBSTITUTE(L43,"｜","★",16))-1
)&amp;"""&gt;","")&amp;"&lt;/LISTBOX&gt;"&amp;IF(G43&lt;&gt;"","&lt;LABEL NAME=""LA-LB"&amp;RIGHT("0"&amp;TEXT(COUNTIF(I$2:I43,"複数選択")+COUNTIF(I$2:I43,"択一"),"#"),2)&amp;""" TITLE="""&amp;G43&amp;""" FORECOLOR=""#00000000"" BACKCOLOR=""#00C0C0C0"" FONTNAME=""ＭＳ ゴシック"" FONTSIZE=""9"" OUTPUT=""0"" LEFT="""&amp;TEXT(Q43+100+LENB(D43)*90+O43*110+100,"#")&amp;""" TOP="""&amp;R43+20&amp;""" WIDTH="""&amp;TEXT(LEN(G43)*400,"#")&amp;""" HEIGHT="""&amp;T43&amp;""" &gt;",""),AA43)</f>
        <v>エラー</v>
      </c>
      <c r="AA43" s="12" t="str">
        <f>IF(I43="文字表示","&lt;LABEL NAME=""LL"&amp;RIGHT("0"&amp;TEXT(COUNTIF(I$2:I43,"文字表示"),"#"),2)&amp;""" TITLE="""&amp;F43&amp;""" FORECOLOR=""#00000000"" BACKCOLOR=""#00C0C0C0"" FONTNAME=""ＭＳ ゴシック"" FONTSIZE=""9"" OUTPUT=""0"" LEFT="""&amp;Q43&amp;""" TOP="""&amp;R43+20&amp;"""WIDTH="""&amp;TEXT(LENB(F43)*92,"#")&amp;""" HEIGHT="""&amp;T43&amp;""" &gt;","エラー")</f>
        <v>エラー</v>
      </c>
    </row>
    <row r="44" spans="1:27" ht="15.75" customHeight="1" x14ac:dyDescent="0.15">
      <c r="A44" s="25"/>
      <c r="B44" s="25"/>
      <c r="C44" s="25"/>
      <c r="D44" s="16" t="s">
        <v>112</v>
      </c>
      <c r="E44" s="16" t="s">
        <v>112</v>
      </c>
      <c r="F44" s="25"/>
      <c r="G44" s="25"/>
      <c r="H44" s="22"/>
      <c r="I44" s="23" t="s">
        <v>59</v>
      </c>
      <c r="J44" s="23" t="s">
        <v>56</v>
      </c>
      <c r="K44" s="24"/>
      <c r="L44" s="16" t="s">
        <v>113</v>
      </c>
      <c r="M44" s="25"/>
      <c r="N44" s="25"/>
      <c r="O44" s="25">
        <v>8</v>
      </c>
      <c r="P44" s="9" t="str">
        <f ca="1">IF(C44&lt;&gt;"",IF(COUNTA(C$2:C44)=1,"&lt;GROUP ELEMENT=""GP"&amp;RIGHT("0"&amp;COUNTA(C$2:C44),2)&amp;""" NAME=""GP"&amp;RIGHT("0"&amp;COUNTA(C$2:C44),2)&amp;""" TITLE="""&amp;C44&amp;""" FORECOLOR=""#00000000"" BACKCOLOR=""#00C0C0C0"" FONTSIZE=""9"" OUTPUT=""0"" LEFT="""&amp;Q44&amp;""" TOP="""&amp;R44&amp;""" WIDTH="""&amp;S44&amp;""" HEIGHT="""&amp;T44&amp;""" OUTFORECOLOR=""#00000000""&gt;",IF(C44="終了","&lt;/GROUP&gt;&lt;COMMANDBUTTON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ELEMENT=""GP"&amp;RIGHT("0"&amp;TEXT(COUNTA(C$2:C44),"#"),2)&amp;""" NAME=""GP"&amp;RIGHT("0"&amp;COUNTA(C$2:C44),2)&amp;""" TITLE="""&amp;C44&amp;""" FORECOLOR=""#00000000"" BACKCOLOR=""#00C0C0C0"" FONTSIZE=""9"" OUTPUT=""0"" LEFT="""&amp;Q44&amp;""" TOP="""&amp;R44&amp;""" WIDTH="""&amp;S44&amp;""" HEIGHT="""&amp;T44&amp;""" OUTFORECOLOR=""#00000000""&gt;")),Y44)</f>
        <v>&lt;LABEL NAME="L-LB12" TITLE="授乳状況1" FORECOLOR="#00000000" BACKCOLOR="#00C0C0C0" FONTNAME="ＭＳ ゴシック" FONTSIZE="9" OUTPUT="0" LEFT="7626" TOP="310"WIDTH="810" HEIGHT="800" &gt;&lt;LISTBOX NAME="LB12" ELEMENT="授乳状況1" FORECOLOR="#00080000" BACKCOLOR="#00FFFFFF" FONTNAME="ＭＳ ゴシック" FONTSIZE="9" IMEMODE="02" BEFORESTRING="授乳状況1 " AFTERSTRING="" MULTIPLE="FALSE" MINVALUE="" SKIP="True" OUTPUT="2"  LEFT="8536" TOP="290" WIDTH="856" HEIGHT="800" TABINDEX="38" OUTFORECOLOR="#00000000" OUTBR="AFTER"&gt;&lt;LISTBOXOPTION TITLE="母乳" SELECTED="True" VALUE="母乳"&gt;&lt;LISTBOXOPTION TITLE="ミルク" VALUE="ミルク"&gt;&lt;LISTBOXOPTION TITLE="混合栄養" VALUE="混合栄養"&gt;&lt;LISTBOXOPTION TITLE="その他" VALUE="その他"&gt;&lt;/LISTBOX&gt;</v>
      </c>
      <c r="Q44" s="14">
        <f t="shared" si="17"/>
        <v>7626</v>
      </c>
      <c r="R44" s="14">
        <f t="shared" ca="1" si="18"/>
        <v>290</v>
      </c>
      <c r="S44" s="14">
        <f t="shared" si="19"/>
        <v>2364</v>
      </c>
      <c r="T44" s="14">
        <f ca="1">IF(C44&lt;&gt;"",SUM(INDIRECT("V"&amp;ROW()):INDIRECT("V"&amp;X45))+400,MAX(190*(IFERROR(SEARCH("★",SUBSTITUTE(L44,"｜","★",1))&gt;0,0)+IFERROR(SEARCH("★",SUBSTITUTE(L44,"｜","★",2))&gt;0,0)+IFERROR(SEARCH("★",SUBSTITUTE(L44,"｜","★",3))&gt;0,0)+IFERROR(SEARCH("★",SUBSTITUTE(L44,"｜","★",4))&gt;0,0)+IFERROR(SEARCH("★",SUBSTITUTE(L44,"｜","★",5))&gt;0,0)+IFERROR(SEARCH("★",SUBSTITUTE(L44,"｜","★",6))&gt;0,0)+IFERROR(SEARCH("★",SUBSTITUTE(L44,"｜","★",7))&gt;0,0)+IFERROR(SEARCH("★",SUBSTITUTE(L44,"｜","★",8))&gt;0,0)+IFERROR(SEARCH("★",SUBSTITUTE(L44,"｜","★",9))&gt;0,0)+IFERROR(SEARCH("★",SUBSTITUTE(L44,"｜","★",10))&gt;0,0)+IFERROR(SEARCH("★",SUBSTITUTE(L44,"｜","★",11))&gt;0,0)+IFERROR(SEARCH("★",SUBSTITUTE(L44,"｜","★",12))&gt;0,0)+IFERROR(SEARCH("★",SUBSTITUTE(L44,"｜","★",13))&gt;0,0)+IFERROR(SEARCH("★",SUBSTITUTE(L44,"｜","★",14))&gt;0,0)+IFERROR(SEARCH("★",SUBSTITUTE(L44,"｜","★",15))&gt;0,0))+40,280))</f>
        <v>800</v>
      </c>
      <c r="U44" s="14">
        <f t="shared" ca="1" si="20"/>
        <v>800</v>
      </c>
      <c r="V44" s="14">
        <f t="shared" si="21"/>
        <v>0</v>
      </c>
      <c r="W44" s="14">
        <f t="shared" si="15"/>
        <v>40</v>
      </c>
      <c r="X44" s="14">
        <f t="shared" si="16"/>
        <v>49</v>
      </c>
      <c r="Y44" s="12" t="str">
        <f ca="1">IF(I44="普通入力","&lt;LABEL NAME=""L-TB"&amp;RIGHT("0"&amp;TEXT(COUNTIF(I$2:I44,"普通入力"),"#"),2)&amp;""" TITLE="""&amp;D44&amp;""" FORECOLOR=""#00000000"" BACKCOLOR=""#00C0C0C0"" FONTNAME=""ＭＳ ゴシック"" FONTSIZE=""9"" OUTPUT=""0"" LEFT="""&amp;Q44&amp;""" TOP="""&amp;R44+20&amp;"""WIDTH="""&amp;TEXT(LENB(D44)*100,"#")&amp;""" HEIGHT="""&amp;T44&amp;""" &gt;&lt;TEXTBOX NAME=""TB"&amp;RIGHT("0"&amp;TEXT(COUNTIF(I$2:I44,"普通入力"),"#"),2)&amp;""" ELEMENT="""&amp;D44&amp;""" FORECOLOR=""#00080000"" BACKCOLOR=""#00FFFFFF"" FONTNAME=""ＭＳ ゴシック"" FONTSIZE=""9"""&amp;IF(J44="文字列",""," DATATYPE=""NUMERIC""")&amp;"DECIMALPLACES="""&amp;IF(LEFT(J44,2)="小数",RIGHT(J44,1),0)&amp;""" IMEMODE="""&amp;IF(K44="全角","04","02")&amp;""" BEFORESTRING="""&amp;E44&amp;" "" AFTERSTRING="""&amp;G44&amp;""" MAXVALUE="""&amp;M44&amp;""" MINVALUE="""&amp;N44&amp;""" SKIP="""&amp;IF(H44="必須","False","True")&amp;""" OUTPUT=""2""  LEFT="""&amp;TEXT(Q44+100+LENB(D44)*100,"#")&amp;""" TOP="""&amp;R44&amp;""" WIDTH="""&amp;TEXT(220+O44*92,"#")&amp;""" HEIGHT="""&amp;T44&amp;""" TABINDEX="""&amp;TEXT(COUNTA(I$2:I44),"#")&amp;""" OUTFORECOLOR=""#00000000"" OUTBR=""AFTER""&gt;"&amp;IF(G44&lt;&gt;"","&lt;LABEL NAME=""LA-TB"&amp;RIGHT("0"&amp;TEXT(COUNTIF(I$2:I44,"普通入力"),"#"),2)&amp;""" TITLE="""&amp;G44&amp;""" FORECOLOR=""#00000000"" BACKCOLOR=""#00C0C0C0"" FONTNAME=""ＭＳ ゴシック"" FONTSIZE=""9"" OUTPUT=""0"" LEFT="""&amp;TEXT(Q44+100+LENB(D44)*100+O44*92+320,"#")&amp;""" TOP="""&amp;R44+20&amp;""" WIDTH="""&amp;TEXT(LENB(G44)*100,"#")&amp;""" HEIGHT="""&amp;T44&amp;""" &gt;",""),Z44)</f>
        <v>&lt;LABEL NAME="L-LB12" TITLE="授乳状況1" FORECOLOR="#00000000" BACKCOLOR="#00C0C0C0" FONTNAME="ＭＳ ゴシック" FONTSIZE="9" OUTPUT="0" LEFT="7626" TOP="310"WIDTH="810" HEIGHT="800" &gt;&lt;LISTBOX NAME="LB12" ELEMENT="授乳状況1" FORECOLOR="#00080000" BACKCOLOR="#00FFFFFF" FONTNAME="ＭＳ ゴシック" FONTSIZE="9" IMEMODE="02" BEFORESTRING="授乳状況1 " AFTERSTRING="" MULTIPLE="FALSE" MINVALUE="" SKIP="True" OUTPUT="2"  LEFT="8536" TOP="290" WIDTH="856" HEIGHT="800" TABINDEX="38" OUTFORECOLOR="#00000000" OUTBR="AFTER"&gt;&lt;LISTBOXOPTION TITLE="母乳" SELECTED="True" VALUE="母乳"&gt;&lt;LISTBOXOPTION TITLE="ミルク" VALUE="ミルク"&gt;&lt;LISTBOXOPTION TITLE="混合栄養" VALUE="混合栄養"&gt;&lt;LISTBOXOPTION TITLE="その他" VALUE="その他"&gt;&lt;/LISTBOX&gt;</v>
      </c>
      <c r="Z44" s="12" t="str">
        <f ca="1">IF(OR(I44="複数選択",I44="択一"),"&lt;LABEL NAME=""L-LB"&amp;RIGHT("0"&amp;TEXT(COUNTIF(I$2:I44,"複数選択")+COUNTIF(I$2:I44,"択一"),"#"),2)&amp;""" TITLE="""&amp;D44&amp;""" FORECOLOR=""#00000000"" BACKCOLOR=""#00C0C0C0"" FONTNAME=""ＭＳ ゴシック"" FONTSIZE=""9"" OUTPUT=""0"" LEFT="""&amp;Q44&amp;""" TOP="""&amp;R44+20&amp;"""WIDTH="""&amp;TEXT(LENB(D44)*90,"#")&amp;""" HEIGHT="""&amp;T44&amp;""" &gt;&lt;LISTBOX NAME=""LB"&amp;RIGHT("0"&amp;TEXT(COUNTIF(I$2:I44,"複数選択")+COUNTIF(I$2:I44,"択一"),"#"),2)&amp;""" ELEMENT="""&amp;D44&amp;""" FORECOLOR=""#00080000"" BACKCOLOR=""#00FFFFFF"" FONTNAME=""ＭＳ ゴシック"" FONTSIZE=""9"""&amp;IF(J44="文字列",""," DATATYPE=""NUMERIC""")&amp;" IMEMODE="""&amp;IF(K44="全角","04","02")&amp;""" BEFORESTRING="""&amp;E44&amp;" "" AFTERSTRING="""&amp;G44&amp;""" MULTIPLE="""&amp;IF(I44="複数選択","True")&amp;""" MINVALUE="""&amp;N44&amp;""" SKIP="""&amp;IF(H44="必須","False","True")&amp;""" OUTPUT=""2""  LEFT="""&amp;TEXT(Q44+100+LENB(D44)*90,"#")&amp;""" TOP="""&amp;R44&amp;""" WIDTH="""&amp;TEXT(O44*92+120,"#")&amp;""" HEIGHT="""&amp;T44&amp;""" TABINDEX="""&amp;TEXT(COUNTA(I$2:I44),"#")&amp;""" OUTFORECOLOR=""#00000000"" OUTBR=""AFTER""&gt;&lt;LISTBOXOPTION TITLE="""&amp;LEFT(L44,SEARCH("｜",L44)-1)&amp;""" SELECTED=""True"" VALUE="""&amp;LEFT(L44,SEARCH("｜",L44)-1)&amp;"""&gt;"&amp;IFERROR("&lt;LISTBOXOPTION TITLE="""&amp;
MID(L44,SEARCH("★",SUBSTITUTE(L44,"｜","★",1))+1,SEARCH("★",SUBSTITUTE(L44,"｜","★",2))-SEARCH("★",SUBSTITUTE(L44,"｜","★",1))-1)&amp;""" VALUE="""&amp;MID(L44,SEARCH("★",SUBSTITUTE(L44,"｜","★",1))+1,SEARCH("★",SUBSTITUTE(L44,"｜","★",2))-SEARCH("★",SUBSTITUTE(L44,"｜","★",1))-1)&amp;"""&gt;","")&amp;
IFERROR("&lt;LISTBOXOPTION TITLE="""&amp;MID(L44,
SEARCH("★",SUBSTITUTE(L44,"｜","★",2))+1,SEARCH("★",SUBSTITUTE(L44,"｜","★",3))-SEARCH("★",SUBSTITUTE(L44,"｜","★",2))-1)&amp;""" VALUE="""&amp;MID(L44,SEARCH("★",SUBSTITUTE(L44,"｜","★",2))+1,SEARCH("★",SUBSTITUTE(L44,"｜","★",3))-SEARCH("★",SUBSTITUTE(L44,"｜","★",2))-1)&amp;"""&gt;","")&amp;IFERROR("&lt;LISTBOXOPTION TITLE="""&amp;MID(L44,SEARCH("★",SUBSTITUTE(L44,"｜","★",3))+1,SEARCH("★",SUBSTITUTE(L44,"｜","★",4))-SEARCH("★",SUBSTITUTE(L44,"｜","★",3))-1)&amp;""" VALUE="""&amp;MID(L44,SEARCH("★",SUBSTITUTE(L44,"｜","★",3))+1,SEARCH("★",SUBSTITUTE(L44,"｜","★",4))-SEARCH("★",SUBSTITUTE(L44,"｜","★",3))-1)&amp;"""&gt;","")&amp;IFERROR("&lt;LISTBOXOPTION TITLE="""&amp;MID(L44,SEARCH("★",SUBSTITUTE(L44,"｜","★",4))+1,SEARCH("★",SUBSTITUTE(L44,"｜","★",5))-SEARCH("★",SUBSTITUTE(L44,"｜","★",4))-1)&amp;""" VALUE="""&amp;MID(L44,SEARCH("★",SUBSTITUTE(L44,"｜","★",4))+1,SEARCH("★",SUBSTITUTE(L44,"｜","★",5))-SEARCH("★",SUBSTITUTE(L44,"｜","★",4))-1
)&amp;"""&gt;","")&amp;
IFERROR("&lt;LISTBOXOPTION TITLE="""&amp;MID(L44,SEARCH("★",SUBSTITUTE(L44,"｜","★",5))+1,SEARCH("★",SUBSTITUTE(L44,"｜","★",6))-SEARCH("★",SUBSTITUTE(L44,"｜","★",5))-1)&amp;""" VALUE="""&amp;MID(L44,SEARCH("★",SUBSTITUTE(L44,"｜","★",5))+1,SEARCH("★",SUBSTITUTE(L44,"｜","★",6))-SEARCH("★",SUBSTITUTE(L44,"｜","★",5))-1
)&amp;"""&gt;","")&amp;IFERROR("&lt;LISTBOXOPTION TITLE="""&amp;MID(L44,SEARCH("★",SUBSTITUTE(L44,"｜","★",6))+1,SEARCH("★",SUBSTITUTE(L44,"｜","★",7))-SEARCH("★",SUBSTITUTE(L44,"｜","★",6))-1)&amp;""" VALUE="""&amp;MID(L44,SEARCH("★",SUBSTITUTE(L44,"｜","★",6))+1,SEARCH("★",SUBSTITUTE(L44,"｜","★",7))-SEARCH("★",SUBSTITUTE(L44,"｜","★",6))-1
)&amp;"""&gt;","")&amp;IFERROR("&lt;LISTBOXOPTION TITLE="""&amp;MID(L44,SEARCH("★",SUBSTITUTE(L44,"｜","★",7))+1,SEARCH("★",SUBSTITUTE(L44,"｜","★",8))-SEARCH("★",SUBSTITUTE(L44,"｜","★",7))-1)&amp;""" VALUE="""&amp;MID(L44,SEARCH("★",SUBSTITUTE(L44,"｜","★",7))+1,SEARCH("★",SUBSTITUTE(L44,"｜","★",8))-SEARCH("★",SUBSTITUTE(L44,"｜","★",7))-1
)&amp;"""&gt;","")&amp;IFERROR("&lt;LISTBOXOPTION TITLE="""&amp;MID(L44,SEARCH("★",SUBSTITUTE(L44,"｜","★",8))+1,SEARCH("★",SUBSTITUTE(L44,"｜","★",9))-SEARCH("★",SUBSTITUTE(L44,"｜","★",8))-1)&amp;""" VALUE="""&amp;MID(L44,SEARCH("★",SUBSTITUTE(L44,"｜","★",8))+1,SEARCH("★",SUBSTITUTE(L44,"｜","★",9))-SEARCH("★",SUBSTITUTE(L44,"｜","★",8))-1
)&amp;"""&gt;","")&amp;IFERROR("&lt;LISTBOXOPTION TITLE="""&amp;MID(L44,SEARCH("★",SUBSTITUTE(L44,"｜","★",9))+1,SEARCH("★",SUBSTITUTE(L44,"｜","★",10))-SEARCH("★",SUBSTITUTE(L44,"｜","★",9))-1)&amp;""" VALUE="""&amp;MID(L44,SEARCH("★",SUBSTITUTE(L44,"｜","★",9))+1,SEARCH("★",SUBSTITUTE(L44,"｜","★",10))-SEARCH("★",SUBSTITUTE(L44,"｜","★",9))-1
)&amp;"""&gt;","")&amp;IFERROR("&lt;LISTBOXOPTION TITLE="""&amp;MID(L44,SEARCH("★",SUBSTITUTE(L44,"｜","★",10))+1,SEARCH("★",SUBSTITUTE(L44,"｜","★",11))-SEARCH("★",SUBSTITUTE(L44,"｜","★",10))-1)&amp;""" VALUE="""&amp;MID(L44,SEARCH("★",SUBSTITUTE(L44,"｜","★",10))+1,SEARCH("★",SUBSTITUTE(L44,"｜","★",11))-SEARCH("★",SUBSTITUTE(L44,"｜","★",10))-1
)&amp;"""&gt;","")&amp;IFERROR("&lt;LISTBOXOPTION TITLE="""&amp;MID(L44,SEARCH("★",SUBSTITUTE(L44,"｜","★",11))+1,SEARCH("★",SUBSTITUTE(L44,"｜","★",12))-SEARCH("★",SUBSTITUTE(L44,"｜","★",11))-1)&amp;""" VALUE="""&amp;MID(L44,SEARCH("★",SUBSTITUTE(L44,"｜","★",11))+1,SEARCH("★",SUBSTITUTE(L44,"｜","★",12))-SEARCH("★",SUBSTITUTE(L44,"｜","★",11))-1
)&amp;"""&gt;","")&amp;IFERROR("&lt;LISTBOXOPTION TITLE="""&amp;MID(L44,SEARCH("★",SUBSTITUTE(L44,"｜","★",12))+1,SEARCH("★",SUBSTITUTE(L44,"｜","★",13))-SEARCH("★",SUBSTITUTE(L44,"｜","★",12))-1)&amp;""" VALUE="""&amp;MID(L44,SEARCH("★",SUBSTITUTE(L44,"｜","★",12))+1,SEARCH("★",SUBSTITUTE(L44,"｜","★",13))-SEARCH("★",SUBSTITUTE(L44,"｜","★",12))-1
)&amp;"""&gt;","")&amp;IFERROR("&lt;LISTBOXOPTION TITLE="""&amp;MID(L44,SEARCH("★",SUBSTITUTE(L44,"｜","★",13))+1,SEARCH("★",SUBSTITUTE(L44,"｜","★",14))-SEARCH("★",SUBSTITUTE(L44,"｜","★",13))-1)&amp;""" VALUE="""&amp;MID(L44,SEARCH("★",SUBSTITUTE(L44,"｜","★",13))+1,SEARCH("★",SUBSTITUTE(L44,"｜","★",14))-SEARCH("★",SUBSTITUTE(L44,"｜","★",13))-1
)&amp;"""&gt;","")&amp;IFERROR("&lt;LISTBOXOPTION TITLE="""&amp;MID(L44,SEARCH("★",SUBSTITUTE(L44,"｜","★",14))+1,SEARCH("★",SUBSTITUTE(L44,"｜","★",15))-SEARCH("★",SUBSTITUTE(L44,"｜","★",14))-1)&amp;""" VALUE="""&amp;MID(L44,SEARCH("★",SUBSTITUTE(L44,"｜","★",14))+1,SEARCH("★",SUBSTITUTE(L44,"｜","★",15))-SEARCH("★",SUBSTITUTE(L44,"｜","★",14))-1
)&amp;"""&gt;","")&amp;IFERROR("&lt;LISTBOXOPTION TITLE="""&amp;MID(L44,SEARCH("★",SUBSTITUTE(L44,"｜","★",15))+1,SEARCH("★",SUBSTITUTE(L44,"｜","★",16))-SEARCH("★",SUBSTITUTE(L44,"｜","★",15))-1)&amp;""" VALUE="""&amp;MID(L44,SEARCH("★",SUBSTITUTE(L44,"｜","★",15))+1,SEARCH("★",SUBSTITUTE(L44,"｜","★",16))-SEARCH("★",SUBSTITUTE(L44,"｜","★",15))-1
)&amp;"""&gt;","")&amp;IFERROR("&lt;LISTBOXOPTION TITLE="""&amp;MID(L44,SEARCH("★",SUBSTITUTE(L44,"｜","★",16))+1,SEARCH("★",SUBSTITUTE(L44,"｜","★",17))-SEARCH("★",SUBSTITUTE(L44,"｜","★",16))-1)&amp;""" VALUE="""&amp;MID(L44,SEARCH("★",SUBSTITUTE(L44,"｜","★",16))+1,SEARCH("★",SUBSTITUTE(L44,"｜","★",16))-SEARCH("★",SUBSTITUTE(L44,"｜","★",16))-1
)&amp;"""&gt;","")&amp;"&lt;/LISTBOX&gt;"&amp;IF(G44&lt;&gt;"","&lt;LABEL NAME=""LA-LB"&amp;RIGHT("0"&amp;TEXT(COUNTIF(I$2:I44,"複数選択")+COUNTIF(I$2:I44,"択一"),"#"),2)&amp;""" TITLE="""&amp;G44&amp;""" FORECOLOR=""#00000000"" BACKCOLOR=""#00C0C0C0"" FONTNAME=""ＭＳ ゴシック"" FONTSIZE=""9"" OUTPUT=""0"" LEFT="""&amp;TEXT(Q44+100+LENB(D44)*90+O44*110+100,"#")&amp;""" TOP="""&amp;R44+20&amp;""" WIDTH="""&amp;TEXT(LEN(G44)*400,"#")&amp;""" HEIGHT="""&amp;T44&amp;""" &gt;",""),AA44)</f>
        <v>&lt;LABEL NAME="L-LB12" TITLE="授乳状況1" FORECOLOR="#00000000" BACKCOLOR="#00C0C0C0" FONTNAME="ＭＳ ゴシック" FONTSIZE="9" OUTPUT="0" LEFT="7626" TOP="310"WIDTH="810" HEIGHT="800" &gt;&lt;LISTBOX NAME="LB12" ELEMENT="授乳状況1" FORECOLOR="#00080000" BACKCOLOR="#00FFFFFF" FONTNAME="ＭＳ ゴシック" FONTSIZE="9" IMEMODE="02" BEFORESTRING="授乳状況1 " AFTERSTRING="" MULTIPLE="FALSE" MINVALUE="" SKIP="True" OUTPUT="2"  LEFT="8536" TOP="290" WIDTH="856" HEIGHT="800" TABINDEX="38" OUTFORECOLOR="#00000000" OUTBR="AFTER"&gt;&lt;LISTBOXOPTION TITLE="母乳" SELECTED="True" VALUE="母乳"&gt;&lt;LISTBOXOPTION TITLE="ミルク" VALUE="ミルク"&gt;&lt;LISTBOXOPTION TITLE="混合栄養" VALUE="混合栄養"&gt;&lt;LISTBOXOPTION TITLE="その他" VALUE="その他"&gt;&lt;/LISTBOX&gt;</v>
      </c>
      <c r="AA44" s="12" t="str">
        <f>IF(I44="文字表示","&lt;LABEL NAME=""LL"&amp;RIGHT("0"&amp;TEXT(COUNTIF(I$2:I44,"文字表示"),"#"),2)&amp;""" TITLE="""&amp;F44&amp;""" FORECOLOR=""#00000000"" BACKCOLOR=""#00C0C0C0"" FONTNAME=""ＭＳ ゴシック"" FONTSIZE=""9"" OUTPUT=""0"" LEFT="""&amp;Q44&amp;""" TOP="""&amp;R44+20&amp;"""WIDTH="""&amp;TEXT(LENB(F44)*92,"#")&amp;""" HEIGHT="""&amp;T44&amp;""" &gt;","エラー")</f>
        <v>エラー</v>
      </c>
    </row>
    <row r="45" spans="1:27" ht="15.75" customHeight="1" x14ac:dyDescent="0.15">
      <c r="A45" s="25"/>
      <c r="B45" s="25"/>
      <c r="C45" s="25"/>
      <c r="D45" s="16" t="s">
        <v>114</v>
      </c>
      <c r="E45" s="16" t="s">
        <v>114</v>
      </c>
      <c r="F45" s="25"/>
      <c r="G45" s="25" t="s">
        <v>75</v>
      </c>
      <c r="H45" s="22"/>
      <c r="I45" s="23" t="s">
        <v>50</v>
      </c>
      <c r="J45" s="23" t="s">
        <v>51</v>
      </c>
      <c r="K45" s="24" t="s">
        <v>45</v>
      </c>
      <c r="L45" s="16"/>
      <c r="M45" s="25">
        <v>100</v>
      </c>
      <c r="N45" s="25">
        <v>0</v>
      </c>
      <c r="O45" s="25">
        <v>3</v>
      </c>
      <c r="P45" s="9" t="str">
        <f ca="1">IF(C45&lt;&gt;"",IF(COUNTA(C$2:C45)=1,"&lt;GROUP ELEMENT=""GP"&amp;RIGHT("0"&amp;COUNTA(C$2:C45),2)&amp;""" NAME=""GP"&amp;RIGHT("0"&amp;COUNTA(C$2:C45),2)&amp;""" TITLE="""&amp;C45&amp;""" FORECOLOR=""#00000000"" BACKCOLOR=""#00C0C0C0"" FONTSIZE=""9"" OUTPUT=""0"" LEFT="""&amp;Q45&amp;""" TOP="""&amp;R45&amp;""" WIDTH="""&amp;S45&amp;""" HEIGHT="""&amp;T45&amp;""" OUTFORECOLOR=""#00000000""&gt;",IF(C45="終了","&lt;/GROUP&gt;&lt;COMMANDBUTTON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ELEMENT=""GP"&amp;RIGHT("0"&amp;TEXT(COUNTA(C$2:C45),"#"),2)&amp;""" NAME=""GP"&amp;RIGHT("0"&amp;COUNTA(C$2:C45),2)&amp;""" TITLE="""&amp;C45&amp;""" FORECOLOR=""#00000000"" BACKCOLOR=""#00C0C0C0"" FONTSIZE=""9"" OUTPUT=""0"" LEFT="""&amp;Q45&amp;""" TOP="""&amp;R45&amp;""" WIDTH="""&amp;S45&amp;""" HEIGHT="""&amp;T45&amp;""" OUTFORECOLOR=""#00000000""&gt;")),Y45)</f>
        <v>&lt;LABEL NAME="L-TB26" TITLE="授乳時年齢2" FORECOLOR="#00000000" BACKCOLOR="#00C0C0C0" FONTNAME="ＭＳ ゴシック" FONTSIZE="9" OUTPUT="0" LEFT="10240" TOP="310"WIDTH="1100" HEIGHT="280" &gt;&lt;TEXTBOX NAME="TB26" ELEMENT="授乳時年齢2" FORECOLOR="#00080000" BACKCOLOR="#00FFFFFF" FONTNAME="ＭＳ ゴシック" FONTSIZE="9" DATATYPE="NUMERIC"DECIMALPLACES="0" IMEMODE="02" BEFORESTRING="授乳時年齢2 " AFTERSTRING="歳" MAXVALUE="100" MINVALUE="0" SKIP="True" OUTPUT="2"  LEFT="11440" TOP="290" WIDTH="496" HEIGHT="280" TABINDEX="39" OUTFORECOLOR="#00000000" OUTBR="AFTER"&gt;&lt;LABEL NAME="LA-TB26" TITLE="歳" FORECOLOR="#00000000" BACKCOLOR="#00C0C0C0" FONTNAME="ＭＳ ゴシック" FONTSIZE="9" OUTPUT="0" LEFT="12036" TOP="310" WIDTH="200" HEIGHT="280" &gt;</v>
      </c>
      <c r="Q45" s="14">
        <f t="shared" si="17"/>
        <v>10240</v>
      </c>
      <c r="R45" s="14">
        <f t="shared" ca="1" si="18"/>
        <v>290</v>
      </c>
      <c r="S45" s="14">
        <f t="shared" si="19"/>
        <v>2272</v>
      </c>
      <c r="T45" s="14">
        <f ca="1">IF(C45&lt;&gt;"",SUM(INDIRECT("V"&amp;ROW()):INDIRECT("V"&amp;X46))+400,MAX(190*(IFERROR(SEARCH("★",SUBSTITUTE(L45,"｜","★",1))&gt;0,0)+IFERROR(SEARCH("★",SUBSTITUTE(L45,"｜","★",2))&gt;0,0)+IFERROR(SEARCH("★",SUBSTITUTE(L45,"｜","★",3))&gt;0,0)+IFERROR(SEARCH("★",SUBSTITUTE(L45,"｜","★",4))&gt;0,0)+IFERROR(SEARCH("★",SUBSTITUTE(L45,"｜","★",5))&gt;0,0)+IFERROR(SEARCH("★",SUBSTITUTE(L45,"｜","★",6))&gt;0,0)+IFERROR(SEARCH("★",SUBSTITUTE(L45,"｜","★",7))&gt;0,0)+IFERROR(SEARCH("★",SUBSTITUTE(L45,"｜","★",8))&gt;0,0)+IFERROR(SEARCH("★",SUBSTITUTE(L45,"｜","★",9))&gt;0,0)+IFERROR(SEARCH("★",SUBSTITUTE(L45,"｜","★",10))&gt;0,0)+IFERROR(SEARCH("★",SUBSTITUTE(L45,"｜","★",11))&gt;0,0)+IFERROR(SEARCH("★",SUBSTITUTE(L45,"｜","★",12))&gt;0,0)+IFERROR(SEARCH("★",SUBSTITUTE(L45,"｜","★",13))&gt;0,0)+IFERROR(SEARCH("★",SUBSTITUTE(L45,"｜","★",14))&gt;0,0)+IFERROR(SEARCH("★",SUBSTITUTE(L45,"｜","★",15))&gt;0,0))+40,280))</f>
        <v>280</v>
      </c>
      <c r="U45" s="14">
        <f t="shared" ca="1" si="20"/>
        <v>800</v>
      </c>
      <c r="V45" s="14">
        <f t="shared" si="21"/>
        <v>0</v>
      </c>
      <c r="W45" s="14">
        <f t="shared" si="15"/>
        <v>40</v>
      </c>
      <c r="X45" s="14">
        <f t="shared" si="16"/>
        <v>49</v>
      </c>
      <c r="Y45" s="12" t="str">
        <f ca="1">IF(I45="普通入力","&lt;LABEL NAME=""L-TB"&amp;RIGHT("0"&amp;TEXT(COUNTIF(I$2:I45,"普通入力"),"#"),2)&amp;""" TITLE="""&amp;D45&amp;""" FORECOLOR=""#00000000"" BACKCOLOR=""#00C0C0C0"" FONTNAME=""ＭＳ ゴシック"" FONTSIZE=""9"" OUTPUT=""0"" LEFT="""&amp;Q45&amp;""" TOP="""&amp;R45+20&amp;"""WIDTH="""&amp;TEXT(LENB(D45)*100,"#")&amp;""" HEIGHT="""&amp;T45&amp;""" &gt;&lt;TEXTBOX NAME=""TB"&amp;RIGHT("0"&amp;TEXT(COUNTIF(I$2:I45,"普通入力"),"#"),2)&amp;""" ELEMENT="""&amp;D45&amp;""" FORECOLOR=""#00080000"" BACKCOLOR=""#00FFFFFF"" FONTNAME=""ＭＳ ゴシック"" FONTSIZE=""9"""&amp;IF(J45="文字列",""," DATATYPE=""NUMERIC""")&amp;"DECIMALPLACES="""&amp;IF(LEFT(J45,2)="小数",RIGHT(J45,1),0)&amp;""" IMEMODE="""&amp;IF(K45="全角","04","02")&amp;""" BEFORESTRING="""&amp;E45&amp;" "" AFTERSTRING="""&amp;G45&amp;""" MAXVALUE="""&amp;M45&amp;""" MINVALUE="""&amp;N45&amp;""" SKIP="""&amp;IF(H45="必須","False","True")&amp;""" OUTPUT=""2""  LEFT="""&amp;TEXT(Q45+100+LENB(D45)*100,"#")&amp;""" TOP="""&amp;R45&amp;""" WIDTH="""&amp;TEXT(220+O45*92,"#")&amp;""" HEIGHT="""&amp;T45&amp;""" TABINDEX="""&amp;TEXT(COUNTA(I$2:I45),"#")&amp;""" OUTFORECOLOR=""#00000000"" OUTBR=""AFTER""&gt;"&amp;IF(G45&lt;&gt;"","&lt;LABEL NAME=""LA-TB"&amp;RIGHT("0"&amp;TEXT(COUNTIF(I$2:I45,"普通入力"),"#"),2)&amp;""" TITLE="""&amp;G45&amp;""" FORECOLOR=""#00000000"" BACKCOLOR=""#00C0C0C0"" FONTNAME=""ＭＳ ゴシック"" FONTSIZE=""9"" OUTPUT=""0"" LEFT="""&amp;TEXT(Q45+100+LENB(D45)*100+O45*92+320,"#")&amp;""" TOP="""&amp;R45+20&amp;""" WIDTH="""&amp;TEXT(LENB(G45)*100,"#")&amp;""" HEIGHT="""&amp;T45&amp;""" &gt;",""),Z45)</f>
        <v>&lt;LABEL NAME="L-TB26" TITLE="授乳時年齢2" FORECOLOR="#00000000" BACKCOLOR="#00C0C0C0" FONTNAME="ＭＳ ゴシック" FONTSIZE="9" OUTPUT="0" LEFT="10240" TOP="310"WIDTH="1100" HEIGHT="280" &gt;&lt;TEXTBOX NAME="TB26" ELEMENT="授乳時年齢2" FORECOLOR="#00080000" BACKCOLOR="#00FFFFFF" FONTNAME="ＭＳ ゴシック" FONTSIZE="9" DATATYPE="NUMERIC"DECIMALPLACES="0" IMEMODE="02" BEFORESTRING="授乳時年齢2 " AFTERSTRING="歳" MAXVALUE="100" MINVALUE="0" SKIP="True" OUTPUT="2"  LEFT="11440" TOP="290" WIDTH="496" HEIGHT="280" TABINDEX="39" OUTFORECOLOR="#00000000" OUTBR="AFTER"&gt;&lt;LABEL NAME="LA-TB26" TITLE="歳" FORECOLOR="#00000000" BACKCOLOR="#00C0C0C0" FONTNAME="ＭＳ ゴシック" FONTSIZE="9" OUTPUT="0" LEFT="12036" TOP="310" WIDTH="200" HEIGHT="280" &gt;</v>
      </c>
      <c r="Z45" s="12" t="str">
        <f>IF(OR(I45="複数選択",I45="択一"),"&lt;LABEL NAME=""L-LB"&amp;RIGHT("0"&amp;TEXT(COUNTIF(I$2:I45,"複数選択")+COUNTIF(I$2:I45,"択一"),"#"),2)&amp;""" TITLE="""&amp;D45&amp;""" FORECOLOR=""#00000000"" BACKCOLOR=""#00C0C0C0"" FONTNAME=""ＭＳ ゴシック"" FONTSIZE=""9"" OUTPUT=""0"" LEFT="""&amp;Q45&amp;""" TOP="""&amp;R45+20&amp;"""WIDTH="""&amp;TEXT(LENB(D45)*90,"#")&amp;""" HEIGHT="""&amp;T45&amp;""" &gt;&lt;LISTBOX NAME=""LB"&amp;RIGHT("0"&amp;TEXT(COUNTIF(I$2:I45,"複数選択")+COUNTIF(I$2:I45,"択一"),"#"),2)&amp;""" ELEMENT="""&amp;D45&amp;""" FORECOLOR=""#00080000"" BACKCOLOR=""#00FFFFFF"" FONTNAME=""ＭＳ ゴシック"" FONTSIZE=""9"""&amp;IF(J45="文字列",""," DATATYPE=""NUMERIC""")&amp;" IMEMODE="""&amp;IF(K45="全角","04","02")&amp;""" BEFORESTRING="""&amp;E45&amp;" "" AFTERSTRING="""&amp;G45&amp;""" MULTIPLE="""&amp;IF(I45="複数選択","True")&amp;""" MINVALUE="""&amp;N45&amp;""" SKIP="""&amp;IF(H45="必須","False","True")&amp;""" OUTPUT=""2""  LEFT="""&amp;TEXT(Q45+100+LENB(D45)*90,"#")&amp;""" TOP="""&amp;R45&amp;""" WIDTH="""&amp;TEXT(O45*92+120,"#")&amp;""" HEIGHT="""&amp;T45&amp;""" TABINDEX="""&amp;TEXT(COUNTA(I$2:I45),"#")&amp;""" OUTFORECOLOR=""#00000000"" OUTBR=""AFTER""&gt;&lt;LISTBOXOPTION TITLE="""&amp;LEFT(L45,SEARCH("｜",L45)-1)&amp;""" SELECTED=""True"" VALUE="""&amp;LEFT(L45,SEARCH("｜",L45)-1)&amp;"""&gt;"&amp;IFERROR("&lt;LISTBOXOPTION TITLE="""&amp;
MID(L45,SEARCH("★",SUBSTITUTE(L45,"｜","★",1))+1,SEARCH("★",SUBSTITUTE(L45,"｜","★",2))-SEARCH("★",SUBSTITUTE(L45,"｜","★",1))-1)&amp;""" VALUE="""&amp;MID(L45,SEARCH("★",SUBSTITUTE(L45,"｜","★",1))+1,SEARCH("★",SUBSTITUTE(L45,"｜","★",2))-SEARCH("★",SUBSTITUTE(L45,"｜","★",1))-1)&amp;"""&gt;","")&amp;
IFERROR("&lt;LISTBOXOPTION TITLE="""&amp;MID(L45,
SEARCH("★",SUBSTITUTE(L45,"｜","★",2))+1,SEARCH("★",SUBSTITUTE(L45,"｜","★",3))-SEARCH("★",SUBSTITUTE(L45,"｜","★",2))-1)&amp;""" VALUE="""&amp;MID(L45,SEARCH("★",SUBSTITUTE(L45,"｜","★",2))+1,SEARCH("★",SUBSTITUTE(L45,"｜","★",3))-SEARCH("★",SUBSTITUTE(L45,"｜","★",2))-1)&amp;"""&gt;","")&amp;IFERROR("&lt;LISTBOXOPTION TITLE="""&amp;MID(L45,SEARCH("★",SUBSTITUTE(L45,"｜","★",3))+1,SEARCH("★",SUBSTITUTE(L45,"｜","★",4))-SEARCH("★",SUBSTITUTE(L45,"｜","★",3))-1)&amp;""" VALUE="""&amp;MID(L45,SEARCH("★",SUBSTITUTE(L45,"｜","★",3))+1,SEARCH("★",SUBSTITUTE(L45,"｜","★",4))-SEARCH("★",SUBSTITUTE(L45,"｜","★",3))-1)&amp;"""&gt;","")&amp;IFERROR("&lt;LISTBOXOPTION TITLE="""&amp;MID(L45,SEARCH("★",SUBSTITUTE(L45,"｜","★",4))+1,SEARCH("★",SUBSTITUTE(L45,"｜","★",5))-SEARCH("★",SUBSTITUTE(L45,"｜","★",4))-1)&amp;""" VALUE="""&amp;MID(L45,SEARCH("★",SUBSTITUTE(L45,"｜","★",4))+1,SEARCH("★",SUBSTITUTE(L45,"｜","★",5))-SEARCH("★",SUBSTITUTE(L45,"｜","★",4))-1
)&amp;"""&gt;","")&amp;
IFERROR("&lt;LISTBOXOPTION TITLE="""&amp;MID(L45,SEARCH("★",SUBSTITUTE(L45,"｜","★",5))+1,SEARCH("★",SUBSTITUTE(L45,"｜","★",6))-SEARCH("★",SUBSTITUTE(L45,"｜","★",5))-1)&amp;""" VALUE="""&amp;MID(L45,SEARCH("★",SUBSTITUTE(L45,"｜","★",5))+1,SEARCH("★",SUBSTITUTE(L45,"｜","★",6))-SEARCH("★",SUBSTITUTE(L45,"｜","★",5))-1
)&amp;"""&gt;","")&amp;IFERROR("&lt;LISTBOXOPTION TITLE="""&amp;MID(L45,SEARCH("★",SUBSTITUTE(L45,"｜","★",6))+1,SEARCH("★",SUBSTITUTE(L45,"｜","★",7))-SEARCH("★",SUBSTITUTE(L45,"｜","★",6))-1)&amp;""" VALUE="""&amp;MID(L45,SEARCH("★",SUBSTITUTE(L45,"｜","★",6))+1,SEARCH("★",SUBSTITUTE(L45,"｜","★",7))-SEARCH("★",SUBSTITUTE(L45,"｜","★",6))-1
)&amp;"""&gt;","")&amp;IFERROR("&lt;LISTBOXOPTION TITLE="""&amp;MID(L45,SEARCH("★",SUBSTITUTE(L45,"｜","★",7))+1,SEARCH("★",SUBSTITUTE(L45,"｜","★",8))-SEARCH("★",SUBSTITUTE(L45,"｜","★",7))-1)&amp;""" VALUE="""&amp;MID(L45,SEARCH("★",SUBSTITUTE(L45,"｜","★",7))+1,SEARCH("★",SUBSTITUTE(L45,"｜","★",8))-SEARCH("★",SUBSTITUTE(L45,"｜","★",7))-1
)&amp;"""&gt;","")&amp;IFERROR("&lt;LISTBOXOPTION TITLE="""&amp;MID(L45,SEARCH("★",SUBSTITUTE(L45,"｜","★",8))+1,SEARCH("★",SUBSTITUTE(L45,"｜","★",9))-SEARCH("★",SUBSTITUTE(L45,"｜","★",8))-1)&amp;""" VALUE="""&amp;MID(L45,SEARCH("★",SUBSTITUTE(L45,"｜","★",8))+1,SEARCH("★",SUBSTITUTE(L45,"｜","★",9))-SEARCH("★",SUBSTITUTE(L45,"｜","★",8))-1
)&amp;"""&gt;","")&amp;IFERROR("&lt;LISTBOXOPTION TITLE="""&amp;MID(L45,SEARCH("★",SUBSTITUTE(L45,"｜","★",9))+1,SEARCH("★",SUBSTITUTE(L45,"｜","★",10))-SEARCH("★",SUBSTITUTE(L45,"｜","★",9))-1)&amp;""" VALUE="""&amp;MID(L45,SEARCH("★",SUBSTITUTE(L45,"｜","★",9))+1,SEARCH("★",SUBSTITUTE(L45,"｜","★",10))-SEARCH("★",SUBSTITUTE(L45,"｜","★",9))-1
)&amp;"""&gt;","")&amp;IFERROR("&lt;LISTBOXOPTION TITLE="""&amp;MID(L45,SEARCH("★",SUBSTITUTE(L45,"｜","★",10))+1,SEARCH("★",SUBSTITUTE(L45,"｜","★",11))-SEARCH("★",SUBSTITUTE(L45,"｜","★",10))-1)&amp;""" VALUE="""&amp;MID(L45,SEARCH("★",SUBSTITUTE(L45,"｜","★",10))+1,SEARCH("★",SUBSTITUTE(L45,"｜","★",11))-SEARCH("★",SUBSTITUTE(L45,"｜","★",10))-1
)&amp;"""&gt;","")&amp;IFERROR("&lt;LISTBOXOPTION TITLE="""&amp;MID(L45,SEARCH("★",SUBSTITUTE(L45,"｜","★",11))+1,SEARCH("★",SUBSTITUTE(L45,"｜","★",12))-SEARCH("★",SUBSTITUTE(L45,"｜","★",11))-1)&amp;""" VALUE="""&amp;MID(L45,SEARCH("★",SUBSTITUTE(L45,"｜","★",11))+1,SEARCH("★",SUBSTITUTE(L45,"｜","★",12))-SEARCH("★",SUBSTITUTE(L45,"｜","★",11))-1
)&amp;"""&gt;","")&amp;IFERROR("&lt;LISTBOXOPTION TITLE="""&amp;MID(L45,SEARCH("★",SUBSTITUTE(L45,"｜","★",12))+1,SEARCH("★",SUBSTITUTE(L45,"｜","★",13))-SEARCH("★",SUBSTITUTE(L45,"｜","★",12))-1)&amp;""" VALUE="""&amp;MID(L45,SEARCH("★",SUBSTITUTE(L45,"｜","★",12))+1,SEARCH("★",SUBSTITUTE(L45,"｜","★",13))-SEARCH("★",SUBSTITUTE(L45,"｜","★",12))-1
)&amp;"""&gt;","")&amp;IFERROR("&lt;LISTBOXOPTION TITLE="""&amp;MID(L45,SEARCH("★",SUBSTITUTE(L45,"｜","★",13))+1,SEARCH("★",SUBSTITUTE(L45,"｜","★",14))-SEARCH("★",SUBSTITUTE(L45,"｜","★",13))-1)&amp;""" VALUE="""&amp;MID(L45,SEARCH("★",SUBSTITUTE(L45,"｜","★",13))+1,SEARCH("★",SUBSTITUTE(L45,"｜","★",14))-SEARCH("★",SUBSTITUTE(L45,"｜","★",13))-1
)&amp;"""&gt;","")&amp;IFERROR("&lt;LISTBOXOPTION TITLE="""&amp;MID(L45,SEARCH("★",SUBSTITUTE(L45,"｜","★",14))+1,SEARCH("★",SUBSTITUTE(L45,"｜","★",15))-SEARCH("★",SUBSTITUTE(L45,"｜","★",14))-1)&amp;""" VALUE="""&amp;MID(L45,SEARCH("★",SUBSTITUTE(L45,"｜","★",14))+1,SEARCH("★",SUBSTITUTE(L45,"｜","★",15))-SEARCH("★",SUBSTITUTE(L45,"｜","★",14))-1
)&amp;"""&gt;","")&amp;IFERROR("&lt;LISTBOXOPTION TITLE="""&amp;MID(L45,SEARCH("★",SUBSTITUTE(L45,"｜","★",15))+1,SEARCH("★",SUBSTITUTE(L45,"｜","★",16))-SEARCH("★",SUBSTITUTE(L45,"｜","★",15))-1)&amp;""" VALUE="""&amp;MID(L45,SEARCH("★",SUBSTITUTE(L45,"｜","★",15))+1,SEARCH("★",SUBSTITUTE(L45,"｜","★",16))-SEARCH("★",SUBSTITUTE(L45,"｜","★",15))-1
)&amp;"""&gt;","")&amp;IFERROR("&lt;LISTBOXOPTION TITLE="""&amp;MID(L45,SEARCH("★",SUBSTITUTE(L45,"｜","★",16))+1,SEARCH("★",SUBSTITUTE(L45,"｜","★",17))-SEARCH("★",SUBSTITUTE(L45,"｜","★",16))-1)&amp;""" VALUE="""&amp;MID(L45,SEARCH("★",SUBSTITUTE(L45,"｜","★",16))+1,SEARCH("★",SUBSTITUTE(L45,"｜","★",16))-SEARCH("★",SUBSTITUTE(L45,"｜","★",16))-1
)&amp;"""&gt;","")&amp;"&lt;/LISTBOX&gt;"&amp;IF(G45&lt;&gt;"","&lt;LABEL NAME=""LA-LB"&amp;RIGHT("0"&amp;TEXT(COUNTIF(I$2:I45,"複数選択")+COUNTIF(I$2:I45,"択一"),"#"),2)&amp;""" TITLE="""&amp;G45&amp;""" FORECOLOR=""#00000000"" BACKCOLOR=""#00C0C0C0"" FONTNAME=""ＭＳ ゴシック"" FONTSIZE=""9"" OUTPUT=""0"" LEFT="""&amp;TEXT(Q45+100+LENB(D45)*90+O45*110+100,"#")&amp;""" TOP="""&amp;R45+20&amp;""" WIDTH="""&amp;TEXT(LEN(G45)*400,"#")&amp;""" HEIGHT="""&amp;T45&amp;""" &gt;",""),AA45)</f>
        <v>エラー</v>
      </c>
      <c r="AA45" s="12" t="str">
        <f>IF(I45="文字表示","&lt;LABEL NAME=""LL"&amp;RIGHT("0"&amp;TEXT(COUNTIF(I$2:I45,"文字表示"),"#"),2)&amp;""" TITLE="""&amp;F45&amp;""" FORECOLOR=""#00000000"" BACKCOLOR=""#00C0C0C0"" FONTNAME=""ＭＳ ゴシック"" FONTSIZE=""9"" OUTPUT=""0"" LEFT="""&amp;Q45&amp;""" TOP="""&amp;R45+20&amp;"""WIDTH="""&amp;TEXT(LENB(F45)*92,"#")&amp;""" HEIGHT="""&amp;T45&amp;""" &gt;","エラー")</f>
        <v>エラー</v>
      </c>
    </row>
    <row r="46" spans="1:27" ht="15.75" customHeight="1" x14ac:dyDescent="0.15">
      <c r="A46" s="25"/>
      <c r="B46" s="25"/>
      <c r="C46" s="25"/>
      <c r="D46" s="16" t="s">
        <v>115</v>
      </c>
      <c r="E46" s="16" t="s">
        <v>115</v>
      </c>
      <c r="F46" s="25"/>
      <c r="G46" s="25" t="s">
        <v>69</v>
      </c>
      <c r="H46" s="22"/>
      <c r="I46" s="23" t="s">
        <v>50</v>
      </c>
      <c r="J46" s="23" t="s">
        <v>51</v>
      </c>
      <c r="K46" s="24" t="s">
        <v>45</v>
      </c>
      <c r="L46" s="16"/>
      <c r="M46" s="25">
        <v>250</v>
      </c>
      <c r="N46" s="25">
        <v>0</v>
      </c>
      <c r="O46" s="25">
        <v>3</v>
      </c>
      <c r="P46" s="9" t="str">
        <f ca="1">IF(C46&lt;&gt;"",IF(COUNTA(C$2:C46)=1,"&lt;GROUP ELEMENT=""GP"&amp;RIGHT("0"&amp;COUNTA(C$2:C46),2)&amp;""" NAME=""GP"&amp;RIGHT("0"&amp;COUNTA(C$2:C46),2)&amp;""" TITLE="""&amp;C46&amp;""" FORECOLOR=""#00000000"" BACKCOLOR=""#00C0C0C0"" FONTSIZE=""9"" OUTPUT=""0"" LEFT="""&amp;Q46&amp;""" TOP="""&amp;R46&amp;""" WIDTH="""&amp;S46&amp;""" HEIGHT="""&amp;T46&amp;""" OUTFORECOLOR=""#00000000""&gt;",IF(C46="終了","&lt;/GROUP&gt;&lt;COMMANDBUTTON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ELEMENT=""GP"&amp;RIGHT("0"&amp;TEXT(COUNTA(C$2:C46),"#"),2)&amp;""" NAME=""GP"&amp;RIGHT("0"&amp;COUNTA(C$2:C46),2)&amp;""" TITLE="""&amp;C46&amp;""" FORECOLOR=""#00000000"" BACKCOLOR=""#00C0C0C0"" FONTSIZE=""9"" OUTPUT=""0"" LEFT="""&amp;Q46&amp;""" TOP="""&amp;R46&amp;""" WIDTH="""&amp;S46&amp;""" HEIGHT="""&amp;T46&amp;""" OUTFORECOLOR=""#00000000""&gt;")),Y46)</f>
        <v>&lt;LABEL NAME="L-TB27" TITLE="妊娠前体重2" FORECOLOR="#00000000" BACKCOLOR="#00C0C0C0" FONTNAME="ＭＳ ゴシック" FONTSIZE="9" OUTPUT="0" LEFT="12762" TOP="310"WIDTH="1100" HEIGHT="280" &gt;&lt;TEXTBOX NAME="TB27" ELEMENT="妊娠前体重2" FORECOLOR="#00080000" BACKCOLOR="#00FFFFFF" FONTNAME="ＭＳ ゴシック" FONTSIZE="9" DATATYPE="NUMERIC"DECIMALPLACES="0" IMEMODE="02" BEFORESTRING="妊娠前体重2 " AFTERSTRING="kg" MAXVALUE="250" MINVALUE="0" SKIP="True" OUTPUT="2"  LEFT="13962" TOP="290" WIDTH="496" HEIGHT="280" TABINDEX="40" OUTFORECOLOR="#00000000" OUTBR="AFTER"&gt;&lt;LABEL NAME="LA-TB27" TITLE="kg" FORECOLOR="#00000000" BACKCOLOR="#00C0C0C0" FONTNAME="ＭＳ ゴシック" FONTSIZE="9" OUTPUT="0" LEFT="14558" TOP="310" WIDTH="200" HEIGHT="280" &gt;</v>
      </c>
      <c r="Q46" s="14">
        <f t="shared" si="17"/>
        <v>12762</v>
      </c>
      <c r="R46" s="14">
        <f t="shared" ca="1" si="18"/>
        <v>290</v>
      </c>
      <c r="S46" s="14">
        <f t="shared" si="19"/>
        <v>2272</v>
      </c>
      <c r="T46" s="14">
        <f ca="1">IF(C46&lt;&gt;"",SUM(INDIRECT("V"&amp;ROW()):INDIRECT("V"&amp;X47))+400,MAX(190*(IFERROR(SEARCH("★",SUBSTITUTE(L46,"｜","★",1))&gt;0,0)+IFERROR(SEARCH("★",SUBSTITUTE(L46,"｜","★",2))&gt;0,0)+IFERROR(SEARCH("★",SUBSTITUTE(L46,"｜","★",3))&gt;0,0)+IFERROR(SEARCH("★",SUBSTITUTE(L46,"｜","★",4))&gt;0,0)+IFERROR(SEARCH("★",SUBSTITUTE(L46,"｜","★",5))&gt;0,0)+IFERROR(SEARCH("★",SUBSTITUTE(L46,"｜","★",6))&gt;0,0)+IFERROR(SEARCH("★",SUBSTITUTE(L46,"｜","★",7))&gt;0,0)+IFERROR(SEARCH("★",SUBSTITUTE(L46,"｜","★",8))&gt;0,0)+IFERROR(SEARCH("★",SUBSTITUTE(L46,"｜","★",9))&gt;0,0)+IFERROR(SEARCH("★",SUBSTITUTE(L46,"｜","★",10))&gt;0,0)+IFERROR(SEARCH("★",SUBSTITUTE(L46,"｜","★",11))&gt;0,0)+IFERROR(SEARCH("★",SUBSTITUTE(L46,"｜","★",12))&gt;0,0)+IFERROR(SEARCH("★",SUBSTITUTE(L46,"｜","★",13))&gt;0,0)+IFERROR(SEARCH("★",SUBSTITUTE(L46,"｜","★",14))&gt;0,0)+IFERROR(SEARCH("★",SUBSTITUTE(L46,"｜","★",15))&gt;0,0))+40,280))</f>
        <v>280</v>
      </c>
      <c r="U46" s="14">
        <f t="shared" ca="1" si="20"/>
        <v>800</v>
      </c>
      <c r="V46" s="14">
        <f t="shared" ca="1" si="21"/>
        <v>800</v>
      </c>
      <c r="W46" s="14">
        <f t="shared" si="15"/>
        <v>40</v>
      </c>
      <c r="X46" s="14">
        <f t="shared" si="16"/>
        <v>49</v>
      </c>
      <c r="Y46" s="12" t="str">
        <f ca="1">IF(I46="普通入力","&lt;LABEL NAME=""L-TB"&amp;RIGHT("0"&amp;TEXT(COUNTIF(I$2:I46,"普通入力"),"#"),2)&amp;""" TITLE="""&amp;D46&amp;""" FORECOLOR=""#00000000"" BACKCOLOR=""#00C0C0C0"" FONTNAME=""ＭＳ ゴシック"" FONTSIZE=""9"" OUTPUT=""0"" LEFT="""&amp;Q46&amp;""" TOP="""&amp;R46+20&amp;"""WIDTH="""&amp;TEXT(LENB(D46)*100,"#")&amp;""" HEIGHT="""&amp;T46&amp;""" &gt;&lt;TEXTBOX NAME=""TB"&amp;RIGHT("0"&amp;TEXT(COUNTIF(I$2:I46,"普通入力"),"#"),2)&amp;""" ELEMENT="""&amp;D46&amp;""" FORECOLOR=""#00080000"" BACKCOLOR=""#00FFFFFF"" FONTNAME=""ＭＳ ゴシック"" FONTSIZE=""9"""&amp;IF(J46="文字列",""," DATATYPE=""NUMERIC""")&amp;"DECIMALPLACES="""&amp;IF(LEFT(J46,2)="小数",RIGHT(J46,1),0)&amp;""" IMEMODE="""&amp;IF(K46="全角","04","02")&amp;""" BEFORESTRING="""&amp;E46&amp;" "" AFTERSTRING="""&amp;G46&amp;""" MAXVALUE="""&amp;M46&amp;""" MINVALUE="""&amp;N46&amp;""" SKIP="""&amp;IF(H46="必須","False","True")&amp;""" OUTPUT=""2""  LEFT="""&amp;TEXT(Q46+100+LENB(D46)*100,"#")&amp;""" TOP="""&amp;R46&amp;""" WIDTH="""&amp;TEXT(220+O46*92,"#")&amp;""" HEIGHT="""&amp;T46&amp;""" TABINDEX="""&amp;TEXT(COUNTA(I$2:I46),"#")&amp;""" OUTFORECOLOR=""#00000000"" OUTBR=""AFTER""&gt;"&amp;IF(G46&lt;&gt;"","&lt;LABEL NAME=""LA-TB"&amp;RIGHT("0"&amp;TEXT(COUNTIF(I$2:I46,"普通入力"),"#"),2)&amp;""" TITLE="""&amp;G46&amp;""" FORECOLOR=""#00000000"" BACKCOLOR=""#00C0C0C0"" FONTNAME=""ＭＳ ゴシック"" FONTSIZE=""9"" OUTPUT=""0"" LEFT="""&amp;TEXT(Q46+100+LENB(D46)*100+O46*92+320,"#")&amp;""" TOP="""&amp;R46+20&amp;""" WIDTH="""&amp;TEXT(LENB(G46)*100,"#")&amp;""" HEIGHT="""&amp;T46&amp;""" &gt;",""),Z46)</f>
        <v>&lt;LABEL NAME="L-TB27" TITLE="妊娠前体重2" FORECOLOR="#00000000" BACKCOLOR="#00C0C0C0" FONTNAME="ＭＳ ゴシック" FONTSIZE="9" OUTPUT="0" LEFT="12762" TOP="310"WIDTH="1100" HEIGHT="280" &gt;&lt;TEXTBOX NAME="TB27" ELEMENT="妊娠前体重2" FORECOLOR="#00080000" BACKCOLOR="#00FFFFFF" FONTNAME="ＭＳ ゴシック" FONTSIZE="9" DATATYPE="NUMERIC"DECIMALPLACES="0" IMEMODE="02" BEFORESTRING="妊娠前体重2 " AFTERSTRING="kg" MAXVALUE="250" MINVALUE="0" SKIP="True" OUTPUT="2"  LEFT="13962" TOP="290" WIDTH="496" HEIGHT="280" TABINDEX="40" OUTFORECOLOR="#00000000" OUTBR="AFTER"&gt;&lt;LABEL NAME="LA-TB27" TITLE="kg" FORECOLOR="#00000000" BACKCOLOR="#00C0C0C0" FONTNAME="ＭＳ ゴシック" FONTSIZE="9" OUTPUT="0" LEFT="14558" TOP="310" WIDTH="200" HEIGHT="280" &gt;</v>
      </c>
      <c r="Z46" s="12" t="str">
        <f>IF(OR(I46="複数選択",I46="択一"),"&lt;LABEL NAME=""L-LB"&amp;RIGHT("0"&amp;TEXT(COUNTIF(I$2:I46,"複数選択")+COUNTIF(I$2:I46,"択一"),"#"),2)&amp;""" TITLE="""&amp;D46&amp;""" FORECOLOR=""#00000000"" BACKCOLOR=""#00C0C0C0"" FONTNAME=""ＭＳ ゴシック"" FONTSIZE=""9"" OUTPUT=""0"" LEFT="""&amp;Q46&amp;""" TOP="""&amp;R46+20&amp;"""WIDTH="""&amp;TEXT(LENB(D46)*90,"#")&amp;""" HEIGHT="""&amp;T46&amp;""" &gt;&lt;LISTBOX NAME=""LB"&amp;RIGHT("0"&amp;TEXT(COUNTIF(I$2:I46,"複数選択")+COUNTIF(I$2:I46,"択一"),"#"),2)&amp;""" ELEMENT="""&amp;D46&amp;""" FORECOLOR=""#00080000"" BACKCOLOR=""#00FFFFFF"" FONTNAME=""ＭＳ ゴシック"" FONTSIZE=""9"""&amp;IF(J46="文字列",""," DATATYPE=""NUMERIC""")&amp;" IMEMODE="""&amp;IF(K46="全角","04","02")&amp;""" BEFORESTRING="""&amp;E46&amp;" "" AFTERSTRING="""&amp;G46&amp;""" MULTIPLE="""&amp;IF(I46="複数選択","True")&amp;""" MINVALUE="""&amp;N46&amp;""" SKIP="""&amp;IF(H46="必須","False","True")&amp;""" OUTPUT=""2""  LEFT="""&amp;TEXT(Q46+100+LENB(D46)*90,"#")&amp;""" TOP="""&amp;R46&amp;""" WIDTH="""&amp;TEXT(O46*92+120,"#")&amp;""" HEIGHT="""&amp;T46&amp;""" TABINDEX="""&amp;TEXT(COUNTA(I$2:I46),"#")&amp;""" OUTFORECOLOR=""#00000000"" OUTBR=""AFTER""&gt;&lt;LISTBOXOPTION TITLE="""&amp;LEFT(L46,SEARCH("｜",L46)-1)&amp;""" SELECTED=""True"" VALUE="""&amp;LEFT(L46,SEARCH("｜",L46)-1)&amp;"""&gt;"&amp;IFERROR("&lt;LISTBOXOPTION TITLE="""&amp;
MID(L46,SEARCH("★",SUBSTITUTE(L46,"｜","★",1))+1,SEARCH("★",SUBSTITUTE(L46,"｜","★",2))-SEARCH("★",SUBSTITUTE(L46,"｜","★",1))-1)&amp;""" VALUE="""&amp;MID(L46,SEARCH("★",SUBSTITUTE(L46,"｜","★",1))+1,SEARCH("★",SUBSTITUTE(L46,"｜","★",2))-SEARCH("★",SUBSTITUTE(L46,"｜","★",1))-1)&amp;"""&gt;","")&amp;
IFERROR("&lt;LISTBOXOPTION TITLE="""&amp;MID(L46,
SEARCH("★",SUBSTITUTE(L46,"｜","★",2))+1,SEARCH("★",SUBSTITUTE(L46,"｜","★",3))-SEARCH("★",SUBSTITUTE(L46,"｜","★",2))-1)&amp;""" VALUE="""&amp;MID(L46,SEARCH("★",SUBSTITUTE(L46,"｜","★",2))+1,SEARCH("★",SUBSTITUTE(L46,"｜","★",3))-SEARCH("★",SUBSTITUTE(L46,"｜","★",2))-1)&amp;"""&gt;","")&amp;IFERROR("&lt;LISTBOXOPTION TITLE="""&amp;MID(L46,SEARCH("★",SUBSTITUTE(L46,"｜","★",3))+1,SEARCH("★",SUBSTITUTE(L46,"｜","★",4))-SEARCH("★",SUBSTITUTE(L46,"｜","★",3))-1)&amp;""" VALUE="""&amp;MID(L46,SEARCH("★",SUBSTITUTE(L46,"｜","★",3))+1,SEARCH("★",SUBSTITUTE(L46,"｜","★",4))-SEARCH("★",SUBSTITUTE(L46,"｜","★",3))-1)&amp;"""&gt;","")&amp;IFERROR("&lt;LISTBOXOPTION TITLE="""&amp;MID(L46,SEARCH("★",SUBSTITUTE(L46,"｜","★",4))+1,SEARCH("★",SUBSTITUTE(L46,"｜","★",5))-SEARCH("★",SUBSTITUTE(L46,"｜","★",4))-1)&amp;""" VALUE="""&amp;MID(L46,SEARCH("★",SUBSTITUTE(L46,"｜","★",4))+1,SEARCH("★",SUBSTITUTE(L46,"｜","★",5))-SEARCH("★",SUBSTITUTE(L46,"｜","★",4))-1
)&amp;"""&gt;","")&amp;
IFERROR("&lt;LISTBOXOPTION TITLE="""&amp;MID(L46,SEARCH("★",SUBSTITUTE(L46,"｜","★",5))+1,SEARCH("★",SUBSTITUTE(L46,"｜","★",6))-SEARCH("★",SUBSTITUTE(L46,"｜","★",5))-1)&amp;""" VALUE="""&amp;MID(L46,SEARCH("★",SUBSTITUTE(L46,"｜","★",5))+1,SEARCH("★",SUBSTITUTE(L46,"｜","★",6))-SEARCH("★",SUBSTITUTE(L46,"｜","★",5))-1
)&amp;"""&gt;","")&amp;IFERROR("&lt;LISTBOXOPTION TITLE="""&amp;MID(L46,SEARCH("★",SUBSTITUTE(L46,"｜","★",6))+1,SEARCH("★",SUBSTITUTE(L46,"｜","★",7))-SEARCH("★",SUBSTITUTE(L46,"｜","★",6))-1)&amp;""" VALUE="""&amp;MID(L46,SEARCH("★",SUBSTITUTE(L46,"｜","★",6))+1,SEARCH("★",SUBSTITUTE(L46,"｜","★",7))-SEARCH("★",SUBSTITUTE(L46,"｜","★",6))-1
)&amp;"""&gt;","")&amp;IFERROR("&lt;LISTBOXOPTION TITLE="""&amp;MID(L46,SEARCH("★",SUBSTITUTE(L46,"｜","★",7))+1,SEARCH("★",SUBSTITUTE(L46,"｜","★",8))-SEARCH("★",SUBSTITUTE(L46,"｜","★",7))-1)&amp;""" VALUE="""&amp;MID(L46,SEARCH("★",SUBSTITUTE(L46,"｜","★",7))+1,SEARCH("★",SUBSTITUTE(L46,"｜","★",8))-SEARCH("★",SUBSTITUTE(L46,"｜","★",7))-1
)&amp;"""&gt;","")&amp;IFERROR("&lt;LISTBOXOPTION TITLE="""&amp;MID(L46,SEARCH("★",SUBSTITUTE(L46,"｜","★",8))+1,SEARCH("★",SUBSTITUTE(L46,"｜","★",9))-SEARCH("★",SUBSTITUTE(L46,"｜","★",8))-1)&amp;""" VALUE="""&amp;MID(L46,SEARCH("★",SUBSTITUTE(L46,"｜","★",8))+1,SEARCH("★",SUBSTITUTE(L46,"｜","★",9))-SEARCH("★",SUBSTITUTE(L46,"｜","★",8))-1
)&amp;"""&gt;","")&amp;IFERROR("&lt;LISTBOXOPTION TITLE="""&amp;MID(L46,SEARCH("★",SUBSTITUTE(L46,"｜","★",9))+1,SEARCH("★",SUBSTITUTE(L46,"｜","★",10))-SEARCH("★",SUBSTITUTE(L46,"｜","★",9))-1)&amp;""" VALUE="""&amp;MID(L46,SEARCH("★",SUBSTITUTE(L46,"｜","★",9))+1,SEARCH("★",SUBSTITUTE(L46,"｜","★",10))-SEARCH("★",SUBSTITUTE(L46,"｜","★",9))-1
)&amp;"""&gt;","")&amp;IFERROR("&lt;LISTBOXOPTION TITLE="""&amp;MID(L46,SEARCH("★",SUBSTITUTE(L46,"｜","★",10))+1,SEARCH("★",SUBSTITUTE(L46,"｜","★",11))-SEARCH("★",SUBSTITUTE(L46,"｜","★",10))-1)&amp;""" VALUE="""&amp;MID(L46,SEARCH("★",SUBSTITUTE(L46,"｜","★",10))+1,SEARCH("★",SUBSTITUTE(L46,"｜","★",11))-SEARCH("★",SUBSTITUTE(L46,"｜","★",10))-1
)&amp;"""&gt;","")&amp;IFERROR("&lt;LISTBOXOPTION TITLE="""&amp;MID(L46,SEARCH("★",SUBSTITUTE(L46,"｜","★",11))+1,SEARCH("★",SUBSTITUTE(L46,"｜","★",12))-SEARCH("★",SUBSTITUTE(L46,"｜","★",11))-1)&amp;""" VALUE="""&amp;MID(L46,SEARCH("★",SUBSTITUTE(L46,"｜","★",11))+1,SEARCH("★",SUBSTITUTE(L46,"｜","★",12))-SEARCH("★",SUBSTITUTE(L46,"｜","★",11))-1
)&amp;"""&gt;","")&amp;IFERROR("&lt;LISTBOXOPTION TITLE="""&amp;MID(L46,SEARCH("★",SUBSTITUTE(L46,"｜","★",12))+1,SEARCH("★",SUBSTITUTE(L46,"｜","★",13))-SEARCH("★",SUBSTITUTE(L46,"｜","★",12))-1)&amp;""" VALUE="""&amp;MID(L46,SEARCH("★",SUBSTITUTE(L46,"｜","★",12))+1,SEARCH("★",SUBSTITUTE(L46,"｜","★",13))-SEARCH("★",SUBSTITUTE(L46,"｜","★",12))-1
)&amp;"""&gt;","")&amp;IFERROR("&lt;LISTBOXOPTION TITLE="""&amp;MID(L46,SEARCH("★",SUBSTITUTE(L46,"｜","★",13))+1,SEARCH("★",SUBSTITUTE(L46,"｜","★",14))-SEARCH("★",SUBSTITUTE(L46,"｜","★",13))-1)&amp;""" VALUE="""&amp;MID(L46,SEARCH("★",SUBSTITUTE(L46,"｜","★",13))+1,SEARCH("★",SUBSTITUTE(L46,"｜","★",14))-SEARCH("★",SUBSTITUTE(L46,"｜","★",13))-1
)&amp;"""&gt;","")&amp;IFERROR("&lt;LISTBOXOPTION TITLE="""&amp;MID(L46,SEARCH("★",SUBSTITUTE(L46,"｜","★",14))+1,SEARCH("★",SUBSTITUTE(L46,"｜","★",15))-SEARCH("★",SUBSTITUTE(L46,"｜","★",14))-1)&amp;""" VALUE="""&amp;MID(L46,SEARCH("★",SUBSTITUTE(L46,"｜","★",14))+1,SEARCH("★",SUBSTITUTE(L46,"｜","★",15))-SEARCH("★",SUBSTITUTE(L46,"｜","★",14))-1
)&amp;"""&gt;","")&amp;IFERROR("&lt;LISTBOXOPTION TITLE="""&amp;MID(L46,SEARCH("★",SUBSTITUTE(L46,"｜","★",15))+1,SEARCH("★",SUBSTITUTE(L46,"｜","★",16))-SEARCH("★",SUBSTITUTE(L46,"｜","★",15))-1)&amp;""" VALUE="""&amp;MID(L46,SEARCH("★",SUBSTITUTE(L46,"｜","★",15))+1,SEARCH("★",SUBSTITUTE(L46,"｜","★",16))-SEARCH("★",SUBSTITUTE(L46,"｜","★",15))-1
)&amp;"""&gt;","")&amp;IFERROR("&lt;LISTBOXOPTION TITLE="""&amp;MID(L46,SEARCH("★",SUBSTITUTE(L46,"｜","★",16))+1,SEARCH("★",SUBSTITUTE(L46,"｜","★",17))-SEARCH("★",SUBSTITUTE(L46,"｜","★",16))-1)&amp;""" VALUE="""&amp;MID(L46,SEARCH("★",SUBSTITUTE(L46,"｜","★",16))+1,SEARCH("★",SUBSTITUTE(L46,"｜","★",16))-SEARCH("★",SUBSTITUTE(L46,"｜","★",16))-1
)&amp;"""&gt;","")&amp;"&lt;/LISTBOX&gt;"&amp;IF(G46&lt;&gt;"","&lt;LABEL NAME=""LA-LB"&amp;RIGHT("0"&amp;TEXT(COUNTIF(I$2:I46,"複数選択")+COUNTIF(I$2:I46,"択一"),"#"),2)&amp;""" TITLE="""&amp;G46&amp;""" FORECOLOR=""#00000000"" BACKCOLOR=""#00C0C0C0"" FONTNAME=""ＭＳ ゴシック"" FONTSIZE=""9"" OUTPUT=""0"" LEFT="""&amp;TEXT(Q46+100+LENB(D46)*90+O46*110+100,"#")&amp;""" TOP="""&amp;R46+20&amp;""" WIDTH="""&amp;TEXT(LEN(G46)*400,"#")&amp;""" HEIGHT="""&amp;T46&amp;""" &gt;",""),AA46)</f>
        <v>エラー</v>
      </c>
      <c r="AA46" s="12" t="str">
        <f>IF(I46="文字表示","&lt;LABEL NAME=""LL"&amp;RIGHT("0"&amp;TEXT(COUNTIF(I$2:I46,"文字表示"),"#"),2)&amp;""" TITLE="""&amp;F46&amp;""" FORECOLOR=""#00000000"" BACKCOLOR=""#00C0C0C0"" FONTNAME=""ＭＳ ゴシック"" FONTSIZE=""9"" OUTPUT=""0"" LEFT="""&amp;Q46&amp;""" TOP="""&amp;R46+20&amp;"""WIDTH="""&amp;TEXT(LENB(F46)*92,"#")&amp;""" HEIGHT="""&amp;T46&amp;""" &gt;","エラー")</f>
        <v>エラー</v>
      </c>
    </row>
    <row r="47" spans="1:27" ht="15.75" customHeight="1" x14ac:dyDescent="0.15">
      <c r="A47" s="25"/>
      <c r="B47" s="25"/>
      <c r="C47" s="25"/>
      <c r="D47" s="16" t="s">
        <v>116</v>
      </c>
      <c r="E47" s="16" t="s">
        <v>116</v>
      </c>
      <c r="F47" s="25"/>
      <c r="G47" s="25" t="s">
        <v>69</v>
      </c>
      <c r="H47" s="22"/>
      <c r="I47" s="23" t="s">
        <v>50</v>
      </c>
      <c r="J47" s="23" t="s">
        <v>51</v>
      </c>
      <c r="K47" s="24" t="s">
        <v>45</v>
      </c>
      <c r="L47" s="16"/>
      <c r="M47" s="25">
        <v>250</v>
      </c>
      <c r="N47" s="25">
        <v>0</v>
      </c>
      <c r="O47" s="25">
        <v>3</v>
      </c>
      <c r="P47" s="9" t="str">
        <f ca="1">IF(C47&lt;&gt;"",IF(COUNTA(C$2:C47)=1,"&lt;GROUP ELEMENT=""GP"&amp;RIGHT("0"&amp;COUNTA(C$2:C47),2)&amp;""" NAME=""GP"&amp;RIGHT("0"&amp;COUNTA(C$2:C47),2)&amp;""" TITLE="""&amp;C47&amp;""" FORECOLOR=""#00000000"" BACKCOLOR=""#00C0C0C0"" FONTSIZE=""9"" OUTPUT=""0"" LEFT="""&amp;Q47&amp;""" TOP="""&amp;R47&amp;""" WIDTH="""&amp;S47&amp;""" HEIGHT="""&amp;T47&amp;""" OUTFORECOLOR=""#00000000""&gt;",IF(C47="終了","&lt;/GROUP&gt;&lt;COMMANDBUTTON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ELEMENT=""GP"&amp;RIGHT("0"&amp;TEXT(COUNTA(C$2:C47),"#"),2)&amp;""" NAME=""GP"&amp;RIGHT("0"&amp;COUNTA(C$2:C47),2)&amp;""" TITLE="""&amp;C47&amp;""" FORECOLOR=""#00000000"" BACKCOLOR=""#00C0C0C0"" FONTSIZE=""9"" OUTPUT=""0"" LEFT="""&amp;Q47&amp;""" TOP="""&amp;R47&amp;""" WIDTH="""&amp;S47&amp;""" HEIGHT="""&amp;T47&amp;""" OUTFORECOLOR=""#00000000""&gt;")),Y47)</f>
        <v>&lt;LABEL NAME="L-TB28" TITLE="分娩時体重2" FORECOLOR="#00000000" BACKCOLOR="#00C0C0C0" FONTNAME="ＭＳ ゴシック" FONTSIZE="9" OUTPUT="0" LEFT="60" TOP="1130"WIDTH="1100" HEIGHT="280" &gt;&lt;TEXTBOX NAME="TB28" ELEMENT="分娩時体重2" FORECOLOR="#00080000" BACKCOLOR="#00FFFFFF" FONTNAME="ＭＳ ゴシック" FONTSIZE="9" DATATYPE="NUMERIC"DECIMALPLACES="0" IMEMODE="02" BEFORESTRING="分娩時体重2 " AFTERSTRING="kg" MAXVALUE="250" MINVALUE="0" SKIP="True" OUTPUT="2"  LEFT="1260" TOP="1110" WIDTH="496" HEIGHT="280" TABINDEX="41" OUTFORECOLOR="#00000000" OUTBR="AFTER"&gt;&lt;LABEL NAME="LA-TB28" TITLE="kg" FORECOLOR="#00000000" BACKCOLOR="#00C0C0C0" FONTNAME="ＭＳ ゴシック" FONTSIZE="9" OUTPUT="0" LEFT="1856" TOP="1130" WIDTH="200" HEIGHT="280" &gt;</v>
      </c>
      <c r="Q47" s="14">
        <f t="shared" si="17"/>
        <v>60</v>
      </c>
      <c r="R47" s="14">
        <f t="shared" ca="1" si="18"/>
        <v>1110</v>
      </c>
      <c r="S47" s="14">
        <f t="shared" si="19"/>
        <v>2272</v>
      </c>
      <c r="T47" s="14">
        <f ca="1">IF(C47&lt;&gt;"",SUM(INDIRECT("V"&amp;ROW()):INDIRECT("V"&amp;X48))+400,MAX(190*(IFERROR(SEARCH("★",SUBSTITUTE(L47,"｜","★",1))&gt;0,0)+IFERROR(SEARCH("★",SUBSTITUTE(L47,"｜","★",2))&gt;0,0)+IFERROR(SEARCH("★",SUBSTITUTE(L47,"｜","★",3))&gt;0,0)+IFERROR(SEARCH("★",SUBSTITUTE(L47,"｜","★",4))&gt;0,0)+IFERROR(SEARCH("★",SUBSTITUTE(L47,"｜","★",5))&gt;0,0)+IFERROR(SEARCH("★",SUBSTITUTE(L47,"｜","★",6))&gt;0,0)+IFERROR(SEARCH("★",SUBSTITUTE(L47,"｜","★",7))&gt;0,0)+IFERROR(SEARCH("★",SUBSTITUTE(L47,"｜","★",8))&gt;0,0)+IFERROR(SEARCH("★",SUBSTITUTE(L47,"｜","★",9))&gt;0,0)+IFERROR(SEARCH("★",SUBSTITUTE(L47,"｜","★",10))&gt;0,0)+IFERROR(SEARCH("★",SUBSTITUTE(L47,"｜","★",11))&gt;0,0)+IFERROR(SEARCH("★",SUBSTITUTE(L47,"｜","★",12))&gt;0,0)+IFERROR(SEARCH("★",SUBSTITUTE(L47,"｜","★",13))&gt;0,0)+IFERROR(SEARCH("★",SUBSTITUTE(L47,"｜","★",14))&gt;0,0)+IFERROR(SEARCH("★",SUBSTITUTE(L47,"｜","★",15))&gt;0,0))+40,280))</f>
        <v>280</v>
      </c>
      <c r="U47" s="14">
        <f t="shared" ca="1" si="20"/>
        <v>280</v>
      </c>
      <c r="V47" s="14">
        <f t="shared" si="21"/>
        <v>0</v>
      </c>
      <c r="W47" s="14">
        <f t="shared" si="15"/>
        <v>40</v>
      </c>
      <c r="X47" s="14">
        <f t="shared" si="16"/>
        <v>49</v>
      </c>
      <c r="Y47" s="12" t="str">
        <f ca="1">IF(I47="普通入力","&lt;LABEL NAME=""L-TB"&amp;RIGHT("0"&amp;TEXT(COUNTIF(I$2:I47,"普通入力"),"#"),2)&amp;""" TITLE="""&amp;D47&amp;""" FORECOLOR=""#00000000"" BACKCOLOR=""#00C0C0C0"" FONTNAME=""ＭＳ ゴシック"" FONTSIZE=""9"" OUTPUT=""0"" LEFT="""&amp;Q47&amp;""" TOP="""&amp;R47+20&amp;"""WIDTH="""&amp;TEXT(LENB(D47)*100,"#")&amp;""" HEIGHT="""&amp;T47&amp;""" &gt;&lt;TEXTBOX NAME=""TB"&amp;RIGHT("0"&amp;TEXT(COUNTIF(I$2:I47,"普通入力"),"#"),2)&amp;""" ELEMENT="""&amp;D47&amp;""" FORECOLOR=""#00080000"" BACKCOLOR=""#00FFFFFF"" FONTNAME=""ＭＳ ゴシック"" FONTSIZE=""9"""&amp;IF(J47="文字列",""," DATATYPE=""NUMERIC""")&amp;"DECIMALPLACES="""&amp;IF(LEFT(J47,2)="小数",RIGHT(J47,1),0)&amp;""" IMEMODE="""&amp;IF(K47="全角","04","02")&amp;""" BEFORESTRING="""&amp;E47&amp;" "" AFTERSTRING="""&amp;G47&amp;""" MAXVALUE="""&amp;M47&amp;""" MINVALUE="""&amp;N47&amp;""" SKIP="""&amp;IF(H47="必須","False","True")&amp;""" OUTPUT=""2""  LEFT="""&amp;TEXT(Q47+100+LENB(D47)*100,"#")&amp;""" TOP="""&amp;R47&amp;""" WIDTH="""&amp;TEXT(220+O47*92,"#")&amp;""" HEIGHT="""&amp;T47&amp;""" TABINDEX="""&amp;TEXT(COUNTA(I$2:I47),"#")&amp;""" OUTFORECOLOR=""#00000000"" OUTBR=""AFTER""&gt;"&amp;IF(G47&lt;&gt;"","&lt;LABEL NAME=""LA-TB"&amp;RIGHT("0"&amp;TEXT(COUNTIF(I$2:I47,"普通入力"),"#"),2)&amp;""" TITLE="""&amp;G47&amp;""" FORECOLOR=""#00000000"" BACKCOLOR=""#00C0C0C0"" FONTNAME=""ＭＳ ゴシック"" FONTSIZE=""9"" OUTPUT=""0"" LEFT="""&amp;TEXT(Q47+100+LENB(D47)*100+O47*92+320,"#")&amp;""" TOP="""&amp;R47+20&amp;""" WIDTH="""&amp;TEXT(LENB(G47)*100,"#")&amp;""" HEIGHT="""&amp;T47&amp;""" &gt;",""),Z47)</f>
        <v>&lt;LABEL NAME="L-TB28" TITLE="分娩時体重2" FORECOLOR="#00000000" BACKCOLOR="#00C0C0C0" FONTNAME="ＭＳ ゴシック" FONTSIZE="9" OUTPUT="0" LEFT="60" TOP="1130"WIDTH="1100" HEIGHT="280" &gt;&lt;TEXTBOX NAME="TB28" ELEMENT="分娩時体重2" FORECOLOR="#00080000" BACKCOLOR="#00FFFFFF" FONTNAME="ＭＳ ゴシック" FONTSIZE="9" DATATYPE="NUMERIC"DECIMALPLACES="0" IMEMODE="02" BEFORESTRING="分娩時体重2 " AFTERSTRING="kg" MAXVALUE="250" MINVALUE="0" SKIP="True" OUTPUT="2"  LEFT="1260" TOP="1110" WIDTH="496" HEIGHT="280" TABINDEX="41" OUTFORECOLOR="#00000000" OUTBR="AFTER"&gt;&lt;LABEL NAME="LA-TB28" TITLE="kg" FORECOLOR="#00000000" BACKCOLOR="#00C0C0C0" FONTNAME="ＭＳ ゴシック" FONTSIZE="9" OUTPUT="0" LEFT="1856" TOP="1130" WIDTH="200" HEIGHT="280" &gt;</v>
      </c>
      <c r="Z47" s="12" t="str">
        <f>IF(OR(I47="複数選択",I47="択一"),"&lt;LABEL NAME=""L-LB"&amp;RIGHT("0"&amp;TEXT(COUNTIF(I$2:I47,"複数選択")+COUNTIF(I$2:I47,"択一"),"#"),2)&amp;""" TITLE="""&amp;D47&amp;""" FORECOLOR=""#00000000"" BACKCOLOR=""#00C0C0C0"" FONTNAME=""ＭＳ ゴシック"" FONTSIZE=""9"" OUTPUT=""0"" LEFT="""&amp;Q47&amp;""" TOP="""&amp;R47+20&amp;"""WIDTH="""&amp;TEXT(LENB(D47)*90,"#")&amp;""" HEIGHT="""&amp;T47&amp;""" &gt;&lt;LISTBOX NAME=""LB"&amp;RIGHT("0"&amp;TEXT(COUNTIF(I$2:I47,"複数選択")+COUNTIF(I$2:I47,"択一"),"#"),2)&amp;""" ELEMENT="""&amp;D47&amp;""" FORECOLOR=""#00080000"" BACKCOLOR=""#00FFFFFF"" FONTNAME=""ＭＳ ゴシック"" FONTSIZE=""9"""&amp;IF(J47="文字列",""," DATATYPE=""NUMERIC""")&amp;" IMEMODE="""&amp;IF(K47="全角","04","02")&amp;""" BEFORESTRING="""&amp;E47&amp;" "" AFTERSTRING="""&amp;G47&amp;""" MULTIPLE="""&amp;IF(I47="複数選択","True")&amp;""" MINVALUE="""&amp;N47&amp;""" SKIP="""&amp;IF(H47="必須","False","True")&amp;""" OUTPUT=""2""  LEFT="""&amp;TEXT(Q47+100+LENB(D47)*90,"#")&amp;""" TOP="""&amp;R47&amp;""" WIDTH="""&amp;TEXT(O47*92+120,"#")&amp;""" HEIGHT="""&amp;T47&amp;""" TABINDEX="""&amp;TEXT(COUNTA(I$2:I47),"#")&amp;""" OUTFORECOLOR=""#00000000"" OUTBR=""AFTER""&gt;&lt;LISTBOXOPTION TITLE="""&amp;LEFT(L47,SEARCH("｜",L47)-1)&amp;""" SELECTED=""True"" VALUE="""&amp;LEFT(L47,SEARCH("｜",L47)-1)&amp;"""&gt;"&amp;IFERROR("&lt;LISTBOXOPTION TITLE="""&amp;
MID(L47,SEARCH("★",SUBSTITUTE(L47,"｜","★",1))+1,SEARCH("★",SUBSTITUTE(L47,"｜","★",2))-SEARCH("★",SUBSTITUTE(L47,"｜","★",1))-1)&amp;""" VALUE="""&amp;MID(L47,SEARCH("★",SUBSTITUTE(L47,"｜","★",1))+1,SEARCH("★",SUBSTITUTE(L47,"｜","★",2))-SEARCH("★",SUBSTITUTE(L47,"｜","★",1))-1)&amp;"""&gt;","")&amp;
IFERROR("&lt;LISTBOXOPTION TITLE="""&amp;MID(L47,
SEARCH("★",SUBSTITUTE(L47,"｜","★",2))+1,SEARCH("★",SUBSTITUTE(L47,"｜","★",3))-SEARCH("★",SUBSTITUTE(L47,"｜","★",2))-1)&amp;""" VALUE="""&amp;MID(L47,SEARCH("★",SUBSTITUTE(L47,"｜","★",2))+1,SEARCH("★",SUBSTITUTE(L47,"｜","★",3))-SEARCH("★",SUBSTITUTE(L47,"｜","★",2))-1)&amp;"""&gt;","")&amp;IFERROR("&lt;LISTBOXOPTION TITLE="""&amp;MID(L47,SEARCH("★",SUBSTITUTE(L47,"｜","★",3))+1,SEARCH("★",SUBSTITUTE(L47,"｜","★",4))-SEARCH("★",SUBSTITUTE(L47,"｜","★",3))-1)&amp;""" VALUE="""&amp;MID(L47,SEARCH("★",SUBSTITUTE(L47,"｜","★",3))+1,SEARCH("★",SUBSTITUTE(L47,"｜","★",4))-SEARCH("★",SUBSTITUTE(L47,"｜","★",3))-1)&amp;"""&gt;","")&amp;IFERROR("&lt;LISTBOXOPTION TITLE="""&amp;MID(L47,SEARCH("★",SUBSTITUTE(L47,"｜","★",4))+1,SEARCH("★",SUBSTITUTE(L47,"｜","★",5))-SEARCH("★",SUBSTITUTE(L47,"｜","★",4))-1)&amp;""" VALUE="""&amp;MID(L47,SEARCH("★",SUBSTITUTE(L47,"｜","★",4))+1,SEARCH("★",SUBSTITUTE(L47,"｜","★",5))-SEARCH("★",SUBSTITUTE(L47,"｜","★",4))-1
)&amp;"""&gt;","")&amp;
IFERROR("&lt;LISTBOXOPTION TITLE="""&amp;MID(L47,SEARCH("★",SUBSTITUTE(L47,"｜","★",5))+1,SEARCH("★",SUBSTITUTE(L47,"｜","★",6))-SEARCH("★",SUBSTITUTE(L47,"｜","★",5))-1)&amp;""" VALUE="""&amp;MID(L47,SEARCH("★",SUBSTITUTE(L47,"｜","★",5))+1,SEARCH("★",SUBSTITUTE(L47,"｜","★",6))-SEARCH("★",SUBSTITUTE(L47,"｜","★",5))-1
)&amp;"""&gt;","")&amp;IFERROR("&lt;LISTBOXOPTION TITLE="""&amp;MID(L47,SEARCH("★",SUBSTITUTE(L47,"｜","★",6))+1,SEARCH("★",SUBSTITUTE(L47,"｜","★",7))-SEARCH("★",SUBSTITUTE(L47,"｜","★",6))-1)&amp;""" VALUE="""&amp;MID(L47,SEARCH("★",SUBSTITUTE(L47,"｜","★",6))+1,SEARCH("★",SUBSTITUTE(L47,"｜","★",7))-SEARCH("★",SUBSTITUTE(L47,"｜","★",6))-1
)&amp;"""&gt;","")&amp;IFERROR("&lt;LISTBOXOPTION TITLE="""&amp;MID(L47,SEARCH("★",SUBSTITUTE(L47,"｜","★",7))+1,SEARCH("★",SUBSTITUTE(L47,"｜","★",8))-SEARCH("★",SUBSTITUTE(L47,"｜","★",7))-1)&amp;""" VALUE="""&amp;MID(L47,SEARCH("★",SUBSTITUTE(L47,"｜","★",7))+1,SEARCH("★",SUBSTITUTE(L47,"｜","★",8))-SEARCH("★",SUBSTITUTE(L47,"｜","★",7))-1
)&amp;"""&gt;","")&amp;IFERROR("&lt;LISTBOXOPTION TITLE="""&amp;MID(L47,SEARCH("★",SUBSTITUTE(L47,"｜","★",8))+1,SEARCH("★",SUBSTITUTE(L47,"｜","★",9))-SEARCH("★",SUBSTITUTE(L47,"｜","★",8))-1)&amp;""" VALUE="""&amp;MID(L47,SEARCH("★",SUBSTITUTE(L47,"｜","★",8))+1,SEARCH("★",SUBSTITUTE(L47,"｜","★",9))-SEARCH("★",SUBSTITUTE(L47,"｜","★",8))-1
)&amp;"""&gt;","")&amp;IFERROR("&lt;LISTBOXOPTION TITLE="""&amp;MID(L47,SEARCH("★",SUBSTITUTE(L47,"｜","★",9))+1,SEARCH("★",SUBSTITUTE(L47,"｜","★",10))-SEARCH("★",SUBSTITUTE(L47,"｜","★",9))-1)&amp;""" VALUE="""&amp;MID(L47,SEARCH("★",SUBSTITUTE(L47,"｜","★",9))+1,SEARCH("★",SUBSTITUTE(L47,"｜","★",10))-SEARCH("★",SUBSTITUTE(L47,"｜","★",9))-1
)&amp;"""&gt;","")&amp;IFERROR("&lt;LISTBOXOPTION TITLE="""&amp;MID(L47,SEARCH("★",SUBSTITUTE(L47,"｜","★",10))+1,SEARCH("★",SUBSTITUTE(L47,"｜","★",11))-SEARCH("★",SUBSTITUTE(L47,"｜","★",10))-1)&amp;""" VALUE="""&amp;MID(L47,SEARCH("★",SUBSTITUTE(L47,"｜","★",10))+1,SEARCH("★",SUBSTITUTE(L47,"｜","★",11))-SEARCH("★",SUBSTITUTE(L47,"｜","★",10))-1
)&amp;"""&gt;","")&amp;IFERROR("&lt;LISTBOXOPTION TITLE="""&amp;MID(L47,SEARCH("★",SUBSTITUTE(L47,"｜","★",11))+1,SEARCH("★",SUBSTITUTE(L47,"｜","★",12))-SEARCH("★",SUBSTITUTE(L47,"｜","★",11))-1)&amp;""" VALUE="""&amp;MID(L47,SEARCH("★",SUBSTITUTE(L47,"｜","★",11))+1,SEARCH("★",SUBSTITUTE(L47,"｜","★",12))-SEARCH("★",SUBSTITUTE(L47,"｜","★",11))-1
)&amp;"""&gt;","")&amp;IFERROR("&lt;LISTBOXOPTION TITLE="""&amp;MID(L47,SEARCH("★",SUBSTITUTE(L47,"｜","★",12))+1,SEARCH("★",SUBSTITUTE(L47,"｜","★",13))-SEARCH("★",SUBSTITUTE(L47,"｜","★",12))-1)&amp;""" VALUE="""&amp;MID(L47,SEARCH("★",SUBSTITUTE(L47,"｜","★",12))+1,SEARCH("★",SUBSTITUTE(L47,"｜","★",13))-SEARCH("★",SUBSTITUTE(L47,"｜","★",12))-1
)&amp;"""&gt;","")&amp;IFERROR("&lt;LISTBOXOPTION TITLE="""&amp;MID(L47,SEARCH("★",SUBSTITUTE(L47,"｜","★",13))+1,SEARCH("★",SUBSTITUTE(L47,"｜","★",14))-SEARCH("★",SUBSTITUTE(L47,"｜","★",13))-1)&amp;""" VALUE="""&amp;MID(L47,SEARCH("★",SUBSTITUTE(L47,"｜","★",13))+1,SEARCH("★",SUBSTITUTE(L47,"｜","★",14))-SEARCH("★",SUBSTITUTE(L47,"｜","★",13))-1
)&amp;"""&gt;","")&amp;IFERROR("&lt;LISTBOXOPTION TITLE="""&amp;MID(L47,SEARCH("★",SUBSTITUTE(L47,"｜","★",14))+1,SEARCH("★",SUBSTITUTE(L47,"｜","★",15))-SEARCH("★",SUBSTITUTE(L47,"｜","★",14))-1)&amp;""" VALUE="""&amp;MID(L47,SEARCH("★",SUBSTITUTE(L47,"｜","★",14))+1,SEARCH("★",SUBSTITUTE(L47,"｜","★",15))-SEARCH("★",SUBSTITUTE(L47,"｜","★",14))-1
)&amp;"""&gt;","")&amp;IFERROR("&lt;LISTBOXOPTION TITLE="""&amp;MID(L47,SEARCH("★",SUBSTITUTE(L47,"｜","★",15))+1,SEARCH("★",SUBSTITUTE(L47,"｜","★",16))-SEARCH("★",SUBSTITUTE(L47,"｜","★",15))-1)&amp;""" VALUE="""&amp;MID(L47,SEARCH("★",SUBSTITUTE(L47,"｜","★",15))+1,SEARCH("★",SUBSTITUTE(L47,"｜","★",16))-SEARCH("★",SUBSTITUTE(L47,"｜","★",15))-1
)&amp;"""&gt;","")&amp;IFERROR("&lt;LISTBOXOPTION TITLE="""&amp;MID(L47,SEARCH("★",SUBSTITUTE(L47,"｜","★",16))+1,SEARCH("★",SUBSTITUTE(L47,"｜","★",17))-SEARCH("★",SUBSTITUTE(L47,"｜","★",16))-1)&amp;""" VALUE="""&amp;MID(L47,SEARCH("★",SUBSTITUTE(L47,"｜","★",16))+1,SEARCH("★",SUBSTITUTE(L47,"｜","★",16))-SEARCH("★",SUBSTITUTE(L47,"｜","★",16))-1
)&amp;"""&gt;","")&amp;"&lt;/LISTBOX&gt;"&amp;IF(G47&lt;&gt;"","&lt;LABEL NAME=""LA-LB"&amp;RIGHT("0"&amp;TEXT(COUNTIF(I$2:I47,"複数選択")+COUNTIF(I$2:I47,"択一"),"#"),2)&amp;""" TITLE="""&amp;G47&amp;""" FORECOLOR=""#00000000"" BACKCOLOR=""#00C0C0C0"" FONTNAME=""ＭＳ ゴシック"" FONTSIZE=""9"" OUTPUT=""0"" LEFT="""&amp;TEXT(Q47+100+LENB(D47)*90+O47*110+100,"#")&amp;""" TOP="""&amp;R47+20&amp;""" WIDTH="""&amp;TEXT(LEN(G47)*400,"#")&amp;""" HEIGHT="""&amp;T47&amp;""" &gt;",""),AA47)</f>
        <v>エラー</v>
      </c>
      <c r="AA47" s="12" t="str">
        <f>IF(I47="文字表示","&lt;LABEL NAME=""LL"&amp;RIGHT("0"&amp;TEXT(COUNTIF(I$2:I47,"文字表示"),"#"),2)&amp;""" TITLE="""&amp;F47&amp;""" FORECOLOR=""#00000000"" BACKCOLOR=""#00C0C0C0"" FONTNAME=""ＭＳ ゴシック"" FONTSIZE=""9"" OUTPUT=""0"" LEFT="""&amp;Q47&amp;""" TOP="""&amp;R47+20&amp;"""WIDTH="""&amp;TEXT(LENB(F47)*92,"#")&amp;""" HEIGHT="""&amp;T47&amp;""" &gt;","エラー")</f>
        <v>エラー</v>
      </c>
    </row>
    <row r="48" spans="1:27" ht="15.75" customHeight="1" x14ac:dyDescent="0.15">
      <c r="A48" s="25"/>
      <c r="B48" s="25"/>
      <c r="C48" s="25"/>
      <c r="D48" s="16" t="s">
        <v>117</v>
      </c>
      <c r="E48" s="16" t="s">
        <v>117</v>
      </c>
      <c r="F48" s="25"/>
      <c r="G48" s="25"/>
      <c r="H48" s="22"/>
      <c r="I48" s="23" t="s">
        <v>59</v>
      </c>
      <c r="J48" s="23" t="s">
        <v>56</v>
      </c>
      <c r="K48" s="24"/>
      <c r="L48" s="16" t="s">
        <v>113</v>
      </c>
      <c r="M48" s="25"/>
      <c r="N48" s="25"/>
      <c r="O48" s="25">
        <v>8</v>
      </c>
      <c r="P48" s="9" t="str">
        <f ca="1">IF(C48&lt;&gt;"",IF(COUNTA(C$2:C48)=1,"&lt;GROUP ELEMENT=""GP"&amp;RIGHT("0"&amp;COUNTA(C$2:C48),2)&amp;""" NAME=""GP"&amp;RIGHT("0"&amp;COUNTA(C$2:C48),2)&amp;""" TITLE="""&amp;C48&amp;""" FORECOLOR=""#00000000"" BACKCOLOR=""#00C0C0C0"" FONTSIZE=""9"" OUTPUT=""0"" LEFT="""&amp;Q48&amp;""" TOP="""&amp;R48&amp;""" WIDTH="""&amp;S48&amp;""" HEIGHT="""&amp;T48&amp;""" OUTFORECOLOR=""#00000000""&gt;",IF(C48="終了","&lt;/GROUP&gt;&lt;COMMANDBUTTON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ELEMENT=""GP"&amp;RIGHT("0"&amp;TEXT(COUNTA(C$2:C48),"#"),2)&amp;""" NAME=""GP"&amp;RIGHT("0"&amp;COUNTA(C$2:C48),2)&amp;""" TITLE="""&amp;C48&amp;""" FORECOLOR=""#00000000"" BACKCOLOR=""#00C0C0C0"" FONTSIZE=""9"" OUTPUT=""0"" LEFT="""&amp;Q48&amp;""" TOP="""&amp;R48&amp;""" WIDTH="""&amp;S48&amp;""" HEIGHT="""&amp;T48&amp;""" OUTFORECOLOR=""#00000000""&gt;")),Y48)</f>
        <v>&lt;LABEL NAME="L-LB13" TITLE="授乳状況2" FORECOLOR="#00000000" BACKCOLOR="#00C0C0C0" FONTNAME="ＭＳ ゴシック" FONTSIZE="9" OUTPUT="0" LEFT="2582" TOP="1130"WIDTH="810" HEIGHT="800" &gt;&lt;LISTBOX NAME="LB13" ELEMENT="授乳状況2" FORECOLOR="#00080000" BACKCOLOR="#00FFFFFF" FONTNAME="ＭＳ ゴシック" FONTSIZE="9" IMEMODE="02" BEFORESTRING="授乳状況2 " AFTERSTRING="" MULTIPLE="FALSE" MINVALUE="" SKIP="True" OUTPUT="2"  LEFT="3492" TOP="1110" WIDTH="856" HEIGHT="800" TABINDEX="42" OUTFORECOLOR="#00000000" OUTBR="AFTER"&gt;&lt;LISTBOXOPTION TITLE="母乳" SELECTED="True" VALUE="母乳"&gt;&lt;LISTBOXOPTION TITLE="ミルク" VALUE="ミルク"&gt;&lt;LISTBOXOPTION TITLE="混合栄養" VALUE="混合栄養"&gt;&lt;LISTBOXOPTION TITLE="その他" VALUE="その他"&gt;&lt;/LISTBOX&gt;</v>
      </c>
      <c r="Q48" s="14">
        <f t="shared" si="17"/>
        <v>2582</v>
      </c>
      <c r="R48" s="14">
        <f t="shared" ca="1" si="18"/>
        <v>1110</v>
      </c>
      <c r="S48" s="14">
        <f t="shared" si="19"/>
        <v>2364</v>
      </c>
      <c r="T48" s="14">
        <f ca="1">IF(C48&lt;&gt;"",SUM(INDIRECT("V"&amp;ROW()):INDIRECT("V"&amp;X49))+400,MAX(190*(IFERROR(SEARCH("★",SUBSTITUTE(L48,"｜","★",1))&gt;0,0)+IFERROR(SEARCH("★",SUBSTITUTE(L48,"｜","★",2))&gt;0,0)+IFERROR(SEARCH("★",SUBSTITUTE(L48,"｜","★",3))&gt;0,0)+IFERROR(SEARCH("★",SUBSTITUTE(L48,"｜","★",4))&gt;0,0)+IFERROR(SEARCH("★",SUBSTITUTE(L48,"｜","★",5))&gt;0,0)+IFERROR(SEARCH("★",SUBSTITUTE(L48,"｜","★",6))&gt;0,0)+IFERROR(SEARCH("★",SUBSTITUTE(L48,"｜","★",7))&gt;0,0)+IFERROR(SEARCH("★",SUBSTITUTE(L48,"｜","★",8))&gt;0,0)+IFERROR(SEARCH("★",SUBSTITUTE(L48,"｜","★",9))&gt;0,0)+IFERROR(SEARCH("★",SUBSTITUTE(L48,"｜","★",10))&gt;0,0)+IFERROR(SEARCH("★",SUBSTITUTE(L48,"｜","★",11))&gt;0,0)+IFERROR(SEARCH("★",SUBSTITUTE(L48,"｜","★",12))&gt;0,0)+IFERROR(SEARCH("★",SUBSTITUTE(L48,"｜","★",13))&gt;0,0)+IFERROR(SEARCH("★",SUBSTITUTE(L48,"｜","★",14))&gt;0,0)+IFERROR(SEARCH("★",SUBSTITUTE(L48,"｜","★",15))&gt;0,0))+40,280))</f>
        <v>800</v>
      </c>
      <c r="U48" s="14">
        <f t="shared" ca="1" si="20"/>
        <v>800</v>
      </c>
      <c r="V48" s="14">
        <f t="shared" ca="1" si="21"/>
        <v>800</v>
      </c>
      <c r="W48" s="14">
        <f t="shared" si="15"/>
        <v>40</v>
      </c>
      <c r="X48" s="14">
        <f t="shared" si="16"/>
        <v>49</v>
      </c>
      <c r="Y48" s="12" t="str">
        <f ca="1">IF(I48="普通入力","&lt;LABEL NAME=""L-TB"&amp;RIGHT("0"&amp;TEXT(COUNTIF(I$2:I48,"普通入力"),"#"),2)&amp;""" TITLE="""&amp;D48&amp;""" FORECOLOR=""#00000000"" BACKCOLOR=""#00C0C0C0"" FONTNAME=""ＭＳ ゴシック"" FONTSIZE=""9"" OUTPUT=""0"" LEFT="""&amp;Q48&amp;""" TOP="""&amp;R48+20&amp;"""WIDTH="""&amp;TEXT(LENB(D48)*100,"#")&amp;""" HEIGHT="""&amp;T48&amp;""" &gt;&lt;TEXTBOX NAME=""TB"&amp;RIGHT("0"&amp;TEXT(COUNTIF(I$2:I48,"普通入力"),"#"),2)&amp;""" ELEMENT="""&amp;D48&amp;""" FORECOLOR=""#00080000"" BACKCOLOR=""#00FFFFFF"" FONTNAME=""ＭＳ ゴシック"" FONTSIZE=""9"""&amp;IF(J48="文字列",""," DATATYPE=""NUMERIC""")&amp;"DECIMALPLACES="""&amp;IF(LEFT(J48,2)="小数",RIGHT(J48,1),0)&amp;""" IMEMODE="""&amp;IF(K48="全角","04","02")&amp;""" BEFORESTRING="""&amp;E48&amp;" "" AFTERSTRING="""&amp;G48&amp;""" MAXVALUE="""&amp;M48&amp;""" MINVALUE="""&amp;N48&amp;""" SKIP="""&amp;IF(H48="必須","False","True")&amp;""" OUTPUT=""2""  LEFT="""&amp;TEXT(Q48+100+LENB(D48)*100,"#")&amp;""" TOP="""&amp;R48&amp;""" WIDTH="""&amp;TEXT(220+O48*92,"#")&amp;""" HEIGHT="""&amp;T48&amp;""" TABINDEX="""&amp;TEXT(COUNTA(I$2:I48),"#")&amp;""" OUTFORECOLOR=""#00000000"" OUTBR=""AFTER""&gt;"&amp;IF(G48&lt;&gt;"","&lt;LABEL NAME=""LA-TB"&amp;RIGHT("0"&amp;TEXT(COUNTIF(I$2:I48,"普通入力"),"#"),2)&amp;""" TITLE="""&amp;G48&amp;""" FORECOLOR=""#00000000"" BACKCOLOR=""#00C0C0C0"" FONTNAME=""ＭＳ ゴシック"" FONTSIZE=""9"" OUTPUT=""0"" LEFT="""&amp;TEXT(Q48+100+LENB(D48)*100+O48*92+320,"#")&amp;""" TOP="""&amp;R48+20&amp;""" WIDTH="""&amp;TEXT(LENB(G48)*100,"#")&amp;""" HEIGHT="""&amp;T48&amp;""" &gt;",""),Z48)</f>
        <v>&lt;LABEL NAME="L-LB13" TITLE="授乳状況2" FORECOLOR="#00000000" BACKCOLOR="#00C0C0C0" FONTNAME="ＭＳ ゴシック" FONTSIZE="9" OUTPUT="0" LEFT="2582" TOP="1130"WIDTH="810" HEIGHT="800" &gt;&lt;LISTBOX NAME="LB13" ELEMENT="授乳状況2" FORECOLOR="#00080000" BACKCOLOR="#00FFFFFF" FONTNAME="ＭＳ ゴシック" FONTSIZE="9" IMEMODE="02" BEFORESTRING="授乳状況2 " AFTERSTRING="" MULTIPLE="FALSE" MINVALUE="" SKIP="True" OUTPUT="2"  LEFT="3492" TOP="1110" WIDTH="856" HEIGHT="800" TABINDEX="42" OUTFORECOLOR="#00000000" OUTBR="AFTER"&gt;&lt;LISTBOXOPTION TITLE="母乳" SELECTED="True" VALUE="母乳"&gt;&lt;LISTBOXOPTION TITLE="ミルク" VALUE="ミルク"&gt;&lt;LISTBOXOPTION TITLE="混合栄養" VALUE="混合栄養"&gt;&lt;LISTBOXOPTION TITLE="その他" VALUE="その他"&gt;&lt;/LISTBOX&gt;</v>
      </c>
      <c r="Z48" s="12" t="str">
        <f ca="1">IF(OR(I48="複数選択",I48="択一"),"&lt;LABEL NAME=""L-LB"&amp;RIGHT("0"&amp;TEXT(COUNTIF(I$2:I48,"複数選択")+COUNTIF(I$2:I48,"択一"),"#"),2)&amp;""" TITLE="""&amp;D48&amp;""" FORECOLOR=""#00000000"" BACKCOLOR=""#00C0C0C0"" FONTNAME=""ＭＳ ゴシック"" FONTSIZE=""9"" OUTPUT=""0"" LEFT="""&amp;Q48&amp;""" TOP="""&amp;R48+20&amp;"""WIDTH="""&amp;TEXT(LENB(D48)*90,"#")&amp;""" HEIGHT="""&amp;T48&amp;""" &gt;&lt;LISTBOX NAME=""LB"&amp;RIGHT("0"&amp;TEXT(COUNTIF(I$2:I48,"複数選択")+COUNTIF(I$2:I48,"択一"),"#"),2)&amp;""" ELEMENT="""&amp;D48&amp;""" FORECOLOR=""#00080000"" BACKCOLOR=""#00FFFFFF"" FONTNAME=""ＭＳ ゴシック"" FONTSIZE=""9"""&amp;IF(J48="文字列",""," DATATYPE=""NUMERIC""")&amp;" IMEMODE="""&amp;IF(K48="全角","04","02")&amp;""" BEFORESTRING="""&amp;E48&amp;" "" AFTERSTRING="""&amp;G48&amp;""" MULTIPLE="""&amp;IF(I48="複数選択","True")&amp;""" MINVALUE="""&amp;N48&amp;""" SKIP="""&amp;IF(H48="必須","False","True")&amp;""" OUTPUT=""2""  LEFT="""&amp;TEXT(Q48+100+LENB(D48)*90,"#")&amp;""" TOP="""&amp;R48&amp;""" WIDTH="""&amp;TEXT(O48*92+120,"#")&amp;""" HEIGHT="""&amp;T48&amp;""" TABINDEX="""&amp;TEXT(COUNTA(I$2:I48),"#")&amp;""" OUTFORECOLOR=""#00000000"" OUTBR=""AFTER""&gt;&lt;LISTBOXOPTION TITLE="""&amp;LEFT(L48,SEARCH("｜",L48)-1)&amp;""" SELECTED=""True"" VALUE="""&amp;LEFT(L48,SEARCH("｜",L48)-1)&amp;"""&gt;"&amp;IFERROR("&lt;LISTBOXOPTION TITLE="""&amp;
MID(L48,SEARCH("★",SUBSTITUTE(L48,"｜","★",1))+1,SEARCH("★",SUBSTITUTE(L48,"｜","★",2))-SEARCH("★",SUBSTITUTE(L48,"｜","★",1))-1)&amp;""" VALUE="""&amp;MID(L48,SEARCH("★",SUBSTITUTE(L48,"｜","★",1))+1,SEARCH("★",SUBSTITUTE(L48,"｜","★",2))-SEARCH("★",SUBSTITUTE(L48,"｜","★",1))-1)&amp;"""&gt;","")&amp;
IFERROR("&lt;LISTBOXOPTION TITLE="""&amp;MID(L48,
SEARCH("★",SUBSTITUTE(L48,"｜","★",2))+1,SEARCH("★",SUBSTITUTE(L48,"｜","★",3))-SEARCH("★",SUBSTITUTE(L48,"｜","★",2))-1)&amp;""" VALUE="""&amp;MID(L48,SEARCH("★",SUBSTITUTE(L48,"｜","★",2))+1,SEARCH("★",SUBSTITUTE(L48,"｜","★",3))-SEARCH("★",SUBSTITUTE(L48,"｜","★",2))-1)&amp;"""&gt;","")&amp;IFERROR("&lt;LISTBOXOPTION TITLE="""&amp;MID(L48,SEARCH("★",SUBSTITUTE(L48,"｜","★",3))+1,SEARCH("★",SUBSTITUTE(L48,"｜","★",4))-SEARCH("★",SUBSTITUTE(L48,"｜","★",3))-1)&amp;""" VALUE="""&amp;MID(L48,SEARCH("★",SUBSTITUTE(L48,"｜","★",3))+1,SEARCH("★",SUBSTITUTE(L48,"｜","★",4))-SEARCH("★",SUBSTITUTE(L48,"｜","★",3))-1)&amp;"""&gt;","")&amp;IFERROR("&lt;LISTBOXOPTION TITLE="""&amp;MID(L48,SEARCH("★",SUBSTITUTE(L48,"｜","★",4))+1,SEARCH("★",SUBSTITUTE(L48,"｜","★",5))-SEARCH("★",SUBSTITUTE(L48,"｜","★",4))-1)&amp;""" VALUE="""&amp;MID(L48,SEARCH("★",SUBSTITUTE(L48,"｜","★",4))+1,SEARCH("★",SUBSTITUTE(L48,"｜","★",5))-SEARCH("★",SUBSTITUTE(L48,"｜","★",4))-1
)&amp;"""&gt;","")&amp;
IFERROR("&lt;LISTBOXOPTION TITLE="""&amp;MID(L48,SEARCH("★",SUBSTITUTE(L48,"｜","★",5))+1,SEARCH("★",SUBSTITUTE(L48,"｜","★",6))-SEARCH("★",SUBSTITUTE(L48,"｜","★",5))-1)&amp;""" VALUE="""&amp;MID(L48,SEARCH("★",SUBSTITUTE(L48,"｜","★",5))+1,SEARCH("★",SUBSTITUTE(L48,"｜","★",6))-SEARCH("★",SUBSTITUTE(L48,"｜","★",5))-1
)&amp;"""&gt;","")&amp;IFERROR("&lt;LISTBOXOPTION TITLE="""&amp;MID(L48,SEARCH("★",SUBSTITUTE(L48,"｜","★",6))+1,SEARCH("★",SUBSTITUTE(L48,"｜","★",7))-SEARCH("★",SUBSTITUTE(L48,"｜","★",6))-1)&amp;""" VALUE="""&amp;MID(L48,SEARCH("★",SUBSTITUTE(L48,"｜","★",6))+1,SEARCH("★",SUBSTITUTE(L48,"｜","★",7))-SEARCH("★",SUBSTITUTE(L48,"｜","★",6))-1
)&amp;"""&gt;","")&amp;IFERROR("&lt;LISTBOXOPTION TITLE="""&amp;MID(L48,SEARCH("★",SUBSTITUTE(L48,"｜","★",7))+1,SEARCH("★",SUBSTITUTE(L48,"｜","★",8))-SEARCH("★",SUBSTITUTE(L48,"｜","★",7))-1)&amp;""" VALUE="""&amp;MID(L48,SEARCH("★",SUBSTITUTE(L48,"｜","★",7))+1,SEARCH("★",SUBSTITUTE(L48,"｜","★",8))-SEARCH("★",SUBSTITUTE(L48,"｜","★",7))-1
)&amp;"""&gt;","")&amp;IFERROR("&lt;LISTBOXOPTION TITLE="""&amp;MID(L48,SEARCH("★",SUBSTITUTE(L48,"｜","★",8))+1,SEARCH("★",SUBSTITUTE(L48,"｜","★",9))-SEARCH("★",SUBSTITUTE(L48,"｜","★",8))-1)&amp;""" VALUE="""&amp;MID(L48,SEARCH("★",SUBSTITUTE(L48,"｜","★",8))+1,SEARCH("★",SUBSTITUTE(L48,"｜","★",9))-SEARCH("★",SUBSTITUTE(L48,"｜","★",8))-1
)&amp;"""&gt;","")&amp;IFERROR("&lt;LISTBOXOPTION TITLE="""&amp;MID(L48,SEARCH("★",SUBSTITUTE(L48,"｜","★",9))+1,SEARCH("★",SUBSTITUTE(L48,"｜","★",10))-SEARCH("★",SUBSTITUTE(L48,"｜","★",9))-1)&amp;""" VALUE="""&amp;MID(L48,SEARCH("★",SUBSTITUTE(L48,"｜","★",9))+1,SEARCH("★",SUBSTITUTE(L48,"｜","★",10))-SEARCH("★",SUBSTITUTE(L48,"｜","★",9))-1
)&amp;"""&gt;","")&amp;IFERROR("&lt;LISTBOXOPTION TITLE="""&amp;MID(L48,SEARCH("★",SUBSTITUTE(L48,"｜","★",10))+1,SEARCH("★",SUBSTITUTE(L48,"｜","★",11))-SEARCH("★",SUBSTITUTE(L48,"｜","★",10))-1)&amp;""" VALUE="""&amp;MID(L48,SEARCH("★",SUBSTITUTE(L48,"｜","★",10))+1,SEARCH("★",SUBSTITUTE(L48,"｜","★",11))-SEARCH("★",SUBSTITUTE(L48,"｜","★",10))-1
)&amp;"""&gt;","")&amp;IFERROR("&lt;LISTBOXOPTION TITLE="""&amp;MID(L48,SEARCH("★",SUBSTITUTE(L48,"｜","★",11))+1,SEARCH("★",SUBSTITUTE(L48,"｜","★",12))-SEARCH("★",SUBSTITUTE(L48,"｜","★",11))-1)&amp;""" VALUE="""&amp;MID(L48,SEARCH("★",SUBSTITUTE(L48,"｜","★",11))+1,SEARCH("★",SUBSTITUTE(L48,"｜","★",12))-SEARCH("★",SUBSTITUTE(L48,"｜","★",11))-1
)&amp;"""&gt;","")&amp;IFERROR("&lt;LISTBOXOPTION TITLE="""&amp;MID(L48,SEARCH("★",SUBSTITUTE(L48,"｜","★",12))+1,SEARCH("★",SUBSTITUTE(L48,"｜","★",13))-SEARCH("★",SUBSTITUTE(L48,"｜","★",12))-1)&amp;""" VALUE="""&amp;MID(L48,SEARCH("★",SUBSTITUTE(L48,"｜","★",12))+1,SEARCH("★",SUBSTITUTE(L48,"｜","★",13))-SEARCH("★",SUBSTITUTE(L48,"｜","★",12))-1
)&amp;"""&gt;","")&amp;IFERROR("&lt;LISTBOXOPTION TITLE="""&amp;MID(L48,SEARCH("★",SUBSTITUTE(L48,"｜","★",13))+1,SEARCH("★",SUBSTITUTE(L48,"｜","★",14))-SEARCH("★",SUBSTITUTE(L48,"｜","★",13))-1)&amp;""" VALUE="""&amp;MID(L48,SEARCH("★",SUBSTITUTE(L48,"｜","★",13))+1,SEARCH("★",SUBSTITUTE(L48,"｜","★",14))-SEARCH("★",SUBSTITUTE(L48,"｜","★",13))-1
)&amp;"""&gt;","")&amp;IFERROR("&lt;LISTBOXOPTION TITLE="""&amp;MID(L48,SEARCH("★",SUBSTITUTE(L48,"｜","★",14))+1,SEARCH("★",SUBSTITUTE(L48,"｜","★",15))-SEARCH("★",SUBSTITUTE(L48,"｜","★",14))-1)&amp;""" VALUE="""&amp;MID(L48,SEARCH("★",SUBSTITUTE(L48,"｜","★",14))+1,SEARCH("★",SUBSTITUTE(L48,"｜","★",15))-SEARCH("★",SUBSTITUTE(L48,"｜","★",14))-1
)&amp;"""&gt;","")&amp;IFERROR("&lt;LISTBOXOPTION TITLE="""&amp;MID(L48,SEARCH("★",SUBSTITUTE(L48,"｜","★",15))+1,SEARCH("★",SUBSTITUTE(L48,"｜","★",16))-SEARCH("★",SUBSTITUTE(L48,"｜","★",15))-1)&amp;""" VALUE="""&amp;MID(L48,SEARCH("★",SUBSTITUTE(L48,"｜","★",15))+1,SEARCH("★",SUBSTITUTE(L48,"｜","★",16))-SEARCH("★",SUBSTITUTE(L48,"｜","★",15))-1
)&amp;"""&gt;","")&amp;IFERROR("&lt;LISTBOXOPTION TITLE="""&amp;MID(L48,SEARCH("★",SUBSTITUTE(L48,"｜","★",16))+1,SEARCH("★",SUBSTITUTE(L48,"｜","★",17))-SEARCH("★",SUBSTITUTE(L48,"｜","★",16))-1)&amp;""" VALUE="""&amp;MID(L48,SEARCH("★",SUBSTITUTE(L48,"｜","★",16))+1,SEARCH("★",SUBSTITUTE(L48,"｜","★",16))-SEARCH("★",SUBSTITUTE(L48,"｜","★",16))-1
)&amp;"""&gt;","")&amp;"&lt;/LISTBOX&gt;"&amp;IF(G48&lt;&gt;"","&lt;LABEL NAME=""LA-LB"&amp;RIGHT("0"&amp;TEXT(COUNTIF(I$2:I48,"複数選択")+COUNTIF(I$2:I48,"択一"),"#"),2)&amp;""" TITLE="""&amp;G48&amp;""" FORECOLOR=""#00000000"" BACKCOLOR=""#00C0C0C0"" FONTNAME=""ＭＳ ゴシック"" FONTSIZE=""9"" OUTPUT=""0"" LEFT="""&amp;TEXT(Q48+100+LENB(D48)*90+O48*110+100,"#")&amp;""" TOP="""&amp;R48+20&amp;""" WIDTH="""&amp;TEXT(LEN(G48)*400,"#")&amp;""" HEIGHT="""&amp;T48&amp;""" &gt;",""),AA48)</f>
        <v>&lt;LABEL NAME="L-LB13" TITLE="授乳状況2" FORECOLOR="#00000000" BACKCOLOR="#00C0C0C0" FONTNAME="ＭＳ ゴシック" FONTSIZE="9" OUTPUT="0" LEFT="2582" TOP="1130"WIDTH="810" HEIGHT="800" &gt;&lt;LISTBOX NAME="LB13" ELEMENT="授乳状況2" FORECOLOR="#00080000" BACKCOLOR="#00FFFFFF" FONTNAME="ＭＳ ゴシック" FONTSIZE="9" IMEMODE="02" BEFORESTRING="授乳状況2 " AFTERSTRING="" MULTIPLE="FALSE" MINVALUE="" SKIP="True" OUTPUT="2"  LEFT="3492" TOP="1110" WIDTH="856" HEIGHT="800" TABINDEX="42" OUTFORECOLOR="#00000000" OUTBR="AFTER"&gt;&lt;LISTBOXOPTION TITLE="母乳" SELECTED="True" VALUE="母乳"&gt;&lt;LISTBOXOPTION TITLE="ミルク" VALUE="ミルク"&gt;&lt;LISTBOXOPTION TITLE="混合栄養" VALUE="混合栄養"&gt;&lt;LISTBOXOPTION TITLE="その他" VALUE="その他"&gt;&lt;/LISTBOX&gt;</v>
      </c>
      <c r="AA48" s="12" t="str">
        <f>IF(I48="文字表示","&lt;LABEL NAME=""LL"&amp;RIGHT("0"&amp;TEXT(COUNTIF(I$2:I48,"文字表示"),"#"),2)&amp;""" TITLE="""&amp;F48&amp;""" FORECOLOR=""#00000000"" BACKCOLOR=""#00C0C0C0"" FONTNAME=""ＭＳ ゴシック"" FONTSIZE=""9"" OUTPUT=""0"" LEFT="""&amp;Q48&amp;""" TOP="""&amp;R48+20&amp;"""WIDTH="""&amp;TEXT(LENB(F48)*92,"#")&amp;""" HEIGHT="""&amp;T48&amp;""" &gt;","エラー")</f>
        <v>エラー</v>
      </c>
    </row>
    <row r="49" spans="1:27" ht="15.75" customHeight="1" x14ac:dyDescent="0.15">
      <c r="A49" s="25"/>
      <c r="B49" s="25"/>
      <c r="C49" s="25" t="s">
        <v>118</v>
      </c>
      <c r="D49" s="16"/>
      <c r="E49" s="16"/>
      <c r="F49" s="25"/>
      <c r="G49" s="25"/>
      <c r="H49" s="26"/>
      <c r="I49" s="23"/>
      <c r="J49" s="23"/>
      <c r="K49" s="24"/>
      <c r="L49" s="27"/>
      <c r="M49" s="27"/>
      <c r="N49" s="27"/>
      <c r="O49" s="27"/>
      <c r="P49" s="9" t="str">
        <f ca="1">IF(C49&lt;&gt;"",IF(COUNTA(C$2:C49)=1,"&lt;GROUP ELEMENT=""GP"&amp;RIGHT("0"&amp;COUNTA(C$2:C49),2)&amp;""" NAME=""GP"&amp;RIGHT("0"&amp;COUNTA(C$2:C49),2)&amp;""" TITLE="""&amp;C49&amp;""" FORECOLOR=""#00000000"" BACKCOLOR=""#00C0C0C0"" FONTSIZE=""9"" OUTPUT=""0"" LEFT="""&amp;Q49&amp;""" TOP="""&amp;R49&amp;""" WIDTH="""&amp;S49&amp;""" HEIGHT="""&amp;T49&amp;""" OUTFORECOLOR=""#00000000""&gt;",IF(C49="終了","&lt;/GROUP&gt;&lt;COMMANDBUTTON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ELEMENT=""GP"&amp;RIGHT("0"&amp;TEXT(COUNTA(C$2:C49),"#"),2)&amp;""" NAME=""GP"&amp;RIGHT("0"&amp;COUNTA(C$2:C49),2)&amp;""" TITLE="""&amp;C49&amp;""" FORECOLOR=""#00000000"" BACKCOLOR=""#00C0C0C0"" FONTSIZE=""9"" OUTPUT=""0"" LEFT="""&amp;Q49&amp;""" TOP="""&amp;R49&amp;""" WIDTH="""&amp;S49&amp;""" HEIGHT="""&amp;T49&amp;""" OUTFORECOLOR=""#00000000""&gt;")),Y49)</f>
        <v>&lt;/GROUP&gt;&lt;GROUP ELEMENT="GP06" NAME="GP06" TITLE="不妊診療歴" FORECOLOR="#00000000" BACKCOLOR="#00C0C0C0" FONTSIZE="9" OUTPUT="0" LEFT="60" TOP="8980" WIDTH="16540" HEIGHT="2760" OUTFORECOLOR="#00000000"&gt;</v>
      </c>
      <c r="Q49" s="14">
        <f t="shared" ref="Q49" si="22">IF(AND(C49="",C48=""),IF(Q48+S48+250+S49&lt;S$2,Q48+S48+250,Q$3),60)</f>
        <v>60</v>
      </c>
      <c r="R49" s="14">
        <f t="shared" ref="R49" ca="1" si="23">IF(C49="",IF(C48="",IF(Q49&gt;Q48,R48,R48+20+U48),290),INDIRECT("R"&amp;W48)+INDIRECT("T"&amp;W48)+100)</f>
        <v>8980</v>
      </c>
      <c r="S49" s="14">
        <f t="shared" ref="S49" si="24">IF(C49&lt;&gt;"",16540,MIN(800+LENB(D49)*92+MAX(LENB(F49),O49)*92+LENB(G49)*92,S$2-200))</f>
        <v>16540</v>
      </c>
      <c r="T49" s="14">
        <f ca="1">IF(C49&lt;&gt;"",SUM(INDIRECT("V"&amp;ROW()):INDIRECT("V"&amp;X50))+400,MAX(190*(IFERROR(SEARCH("★",SUBSTITUTE(L49,"｜","★",1))&gt;0,0)+IFERROR(SEARCH("★",SUBSTITUTE(L49,"｜","★",2))&gt;0,0)+IFERROR(SEARCH("★",SUBSTITUTE(L49,"｜","★",3))&gt;0,0)+IFERROR(SEARCH("★",SUBSTITUTE(L49,"｜","★",4))&gt;0,0)+IFERROR(SEARCH("★",SUBSTITUTE(L49,"｜","★",5))&gt;0,0)+IFERROR(SEARCH("★",SUBSTITUTE(L49,"｜","★",6))&gt;0,0)+IFERROR(SEARCH("★",SUBSTITUTE(L49,"｜","★",7))&gt;0,0)+IFERROR(SEARCH("★",SUBSTITUTE(L49,"｜","★",8))&gt;0,0)+IFERROR(SEARCH("★",SUBSTITUTE(L49,"｜","★",9))&gt;0,0)+IFERROR(SEARCH("★",SUBSTITUTE(L49,"｜","★",10))&gt;0,0)+IFERROR(SEARCH("★",SUBSTITUTE(L49,"｜","★",11))&gt;0,0)+IFERROR(SEARCH("★",SUBSTITUTE(L49,"｜","★",12))&gt;0,0)+IFERROR(SEARCH("★",SUBSTITUTE(L49,"｜","★",13))&gt;0,0)+IFERROR(SEARCH("★",SUBSTITUTE(L49,"｜","★",14))&gt;0,0)+IFERROR(SEARCH("★",SUBSTITUTE(L49,"｜","★",15))&gt;0,0))+40,280))</f>
        <v>2760</v>
      </c>
      <c r="U49" s="14">
        <f t="shared" ref="U49" ca="1" si="25">IF(Q48+S48+150+S49&lt;$S$2,MAX(U48,T49),T49)</f>
        <v>2760</v>
      </c>
      <c r="V49" s="14" t="str">
        <f t="shared" ref="V49" si="26">IF(C49="",IF(Q49+S49+250+S50&gt;=$S$2,U49,0),"")</f>
        <v/>
      </c>
      <c r="W49" s="14">
        <f t="shared" ref="W49" si="27">IF(C49&lt;&gt;"",ROW(),W48)</f>
        <v>49</v>
      </c>
      <c r="X49" s="14">
        <f t="shared" ref="X49" si="28">IF(C49&lt;&gt;"",ROW(),X50)</f>
        <v>49</v>
      </c>
      <c r="Y49" s="12" t="str">
        <f>IF(I49="普通入力","&lt;LABEL NAME=""L-TB"&amp;RIGHT("0"&amp;TEXT(COUNTIF(I$2:I49,"普通入力"),"#"),2)&amp;""" TITLE="""&amp;D49&amp;""" FORECOLOR=""#00000000"" BACKCOLOR=""#00C0C0C0"" FONTNAME=""ＭＳ ゴシック"" FONTSIZE=""9"" OUTPUT=""0"" LEFT="""&amp;Q49&amp;""" TOP="""&amp;R49+20&amp;"""WIDTH="""&amp;TEXT(LENB(D49)*100,"#")&amp;""" HEIGHT="""&amp;T49&amp;""" &gt;&lt;TEXTBOX NAME=""TB"&amp;RIGHT("0"&amp;TEXT(COUNTIF(I$2:I49,"普通入力"),"#"),2)&amp;""" ELEMENT="""&amp;D49&amp;""" FORECOLOR=""#00080000"" BACKCOLOR=""#00FFFFFF"" FONTNAME=""ＭＳ ゴシック"" FONTSIZE=""9"""&amp;IF(J49="文字列",""," DATATYPE=""NUMERIC""")&amp;"DECIMALPLACES="""&amp;IF(LEFT(J49,2)="小数",RIGHT(J49,1),0)&amp;""" IMEMODE="""&amp;IF(K49="全角","04","02")&amp;""" BEFORESTRING="""&amp;E49&amp;" "" AFTERSTRING="""&amp;G49&amp;""" MAXVALUE="""&amp;M49&amp;""" MINVALUE="""&amp;N49&amp;""" SKIP="""&amp;IF(H49="必須","False","True")&amp;""" OUTPUT=""2""  LEFT="""&amp;TEXT(Q49+100+LENB(D49)*100,"#")&amp;""" TOP="""&amp;R49&amp;""" WIDTH="""&amp;TEXT(220+O49*92,"#")&amp;""" HEIGHT="""&amp;T49&amp;""" TABINDEX="""&amp;TEXT(COUNTA(I$2:I49),"#")&amp;""" OUTFORECOLOR=""#00000000"" OUTBR=""AFTER""&gt;"&amp;IF(G49&lt;&gt;"","&lt;LABEL NAME=""LA-TB"&amp;RIGHT("0"&amp;TEXT(COUNTIF(I$2:I49,"普通入力"),"#"),2)&amp;""" TITLE="""&amp;G49&amp;""" FORECOLOR=""#00000000"" BACKCOLOR=""#00C0C0C0"" FONTNAME=""ＭＳ ゴシック"" FONTSIZE=""9"" OUTPUT=""0"" LEFT="""&amp;TEXT(Q49+100+LENB(D49)*100+O49*92+320,"#")&amp;""" TOP="""&amp;R49+20&amp;""" WIDTH="""&amp;TEXT(LENB(G49)*100,"#")&amp;""" HEIGHT="""&amp;T49&amp;""" &gt;",""),Z49)</f>
        <v>エラー</v>
      </c>
      <c r="Z49" s="12" t="str">
        <f>IF(OR(I49="複数選択",I49="択一"),"&lt;LABEL NAME=""L-LB"&amp;RIGHT("0"&amp;TEXT(COUNTIF(I$2:I49,"複数選択")+COUNTIF(I$2:I49,"択一"),"#"),2)&amp;""" TITLE="""&amp;D49&amp;""" FORECOLOR=""#00000000"" BACKCOLOR=""#00C0C0C0"" FONTNAME=""ＭＳ ゴシック"" FONTSIZE=""9"" OUTPUT=""0"" LEFT="""&amp;Q49&amp;""" TOP="""&amp;R49+20&amp;"""WIDTH="""&amp;TEXT(LENB(D49)*90,"#")&amp;""" HEIGHT="""&amp;T49&amp;""" &gt;&lt;LISTBOX NAME=""LB"&amp;RIGHT("0"&amp;TEXT(COUNTIF(I$2:I49,"複数選択")+COUNTIF(I$2:I49,"択一"),"#"),2)&amp;""" ELEMENT="""&amp;D49&amp;""" FORECOLOR=""#00080000"" BACKCOLOR=""#00FFFFFF"" FONTNAME=""ＭＳ ゴシック"" FONTSIZE=""9"""&amp;IF(J49="文字列",""," DATATYPE=""NUMERIC""")&amp;" IMEMODE="""&amp;IF(K49="全角","04","02")&amp;""" BEFORESTRING="""&amp;E49&amp;" "" AFTERSTRING="""&amp;G49&amp;""" MULTIPLE="""&amp;IF(I49="複数選択","True")&amp;""" MINVALUE="""&amp;N49&amp;""" SKIP="""&amp;IF(H49="必須","False","True")&amp;""" OUTPUT=""2""  LEFT="""&amp;TEXT(Q49+100+LENB(D49)*90,"#")&amp;""" TOP="""&amp;R49&amp;""" WIDTH="""&amp;TEXT(O49*92+120,"#")&amp;""" HEIGHT="""&amp;T49&amp;""" TABINDEX="""&amp;TEXT(COUNTA(I$2:I49),"#")&amp;""" OUTFORECOLOR=""#00000000"" OUTBR=""AFTER""&gt;&lt;LISTBOXOPTION TITLE="""&amp;LEFT(L49,SEARCH("｜",L49)-1)&amp;""" SELECTED=""True"" VALUE="""&amp;LEFT(L49,SEARCH("｜",L49)-1)&amp;"""&gt;"&amp;IFERROR("&lt;LISTBOXOPTION TITLE="""&amp;
MID(L49,SEARCH("★",SUBSTITUTE(L49,"｜","★",1))+1,SEARCH("★",SUBSTITUTE(L49,"｜","★",2))-SEARCH("★",SUBSTITUTE(L49,"｜","★",1))-1)&amp;""" VALUE="""&amp;MID(L49,SEARCH("★",SUBSTITUTE(L49,"｜","★",1))+1,SEARCH("★",SUBSTITUTE(L49,"｜","★",2))-SEARCH("★",SUBSTITUTE(L49,"｜","★",1))-1)&amp;"""&gt;","")&amp;
IFERROR("&lt;LISTBOXOPTION TITLE="""&amp;MID(L49,
SEARCH("★",SUBSTITUTE(L49,"｜","★",2))+1,SEARCH("★",SUBSTITUTE(L49,"｜","★",3))-SEARCH("★",SUBSTITUTE(L49,"｜","★",2))-1)&amp;""" VALUE="""&amp;MID(L49,SEARCH("★",SUBSTITUTE(L49,"｜","★",2))+1,SEARCH("★",SUBSTITUTE(L49,"｜","★",3))-SEARCH("★",SUBSTITUTE(L49,"｜","★",2))-1)&amp;"""&gt;","")&amp;IFERROR("&lt;LISTBOXOPTION TITLE="""&amp;MID(L49,SEARCH("★",SUBSTITUTE(L49,"｜","★",3))+1,SEARCH("★",SUBSTITUTE(L49,"｜","★",4))-SEARCH("★",SUBSTITUTE(L49,"｜","★",3))-1)&amp;""" VALUE="""&amp;MID(L49,SEARCH("★",SUBSTITUTE(L49,"｜","★",3))+1,SEARCH("★",SUBSTITUTE(L49,"｜","★",4))-SEARCH("★",SUBSTITUTE(L49,"｜","★",3))-1)&amp;"""&gt;","")&amp;IFERROR("&lt;LISTBOXOPTION TITLE="""&amp;MID(L49,SEARCH("★",SUBSTITUTE(L49,"｜","★",4))+1,SEARCH("★",SUBSTITUTE(L49,"｜","★",5))-SEARCH("★",SUBSTITUTE(L49,"｜","★",4))-1)&amp;""" VALUE="""&amp;MID(L49,SEARCH("★",SUBSTITUTE(L49,"｜","★",4))+1,SEARCH("★",SUBSTITUTE(L49,"｜","★",5))-SEARCH("★",SUBSTITUTE(L49,"｜","★",4))-1
)&amp;"""&gt;","")&amp;
IFERROR("&lt;LISTBOXOPTION TITLE="""&amp;MID(L49,SEARCH("★",SUBSTITUTE(L49,"｜","★",5))+1,SEARCH("★",SUBSTITUTE(L49,"｜","★",6))-SEARCH("★",SUBSTITUTE(L49,"｜","★",5))-1)&amp;""" VALUE="""&amp;MID(L49,SEARCH("★",SUBSTITUTE(L49,"｜","★",5))+1,SEARCH("★",SUBSTITUTE(L49,"｜","★",6))-SEARCH("★",SUBSTITUTE(L49,"｜","★",5))-1
)&amp;"""&gt;","")&amp;IFERROR("&lt;LISTBOXOPTION TITLE="""&amp;MID(L49,SEARCH("★",SUBSTITUTE(L49,"｜","★",6))+1,SEARCH("★",SUBSTITUTE(L49,"｜","★",7))-SEARCH("★",SUBSTITUTE(L49,"｜","★",6))-1)&amp;""" VALUE="""&amp;MID(L49,SEARCH("★",SUBSTITUTE(L49,"｜","★",6))+1,SEARCH("★",SUBSTITUTE(L49,"｜","★",7))-SEARCH("★",SUBSTITUTE(L49,"｜","★",6))-1
)&amp;"""&gt;","")&amp;IFERROR("&lt;LISTBOXOPTION TITLE="""&amp;MID(L49,SEARCH("★",SUBSTITUTE(L49,"｜","★",7))+1,SEARCH("★",SUBSTITUTE(L49,"｜","★",8))-SEARCH("★",SUBSTITUTE(L49,"｜","★",7))-1)&amp;""" VALUE="""&amp;MID(L49,SEARCH("★",SUBSTITUTE(L49,"｜","★",7))+1,SEARCH("★",SUBSTITUTE(L49,"｜","★",8))-SEARCH("★",SUBSTITUTE(L49,"｜","★",7))-1
)&amp;"""&gt;","")&amp;IFERROR("&lt;LISTBOXOPTION TITLE="""&amp;MID(L49,SEARCH("★",SUBSTITUTE(L49,"｜","★",8))+1,SEARCH("★",SUBSTITUTE(L49,"｜","★",9))-SEARCH("★",SUBSTITUTE(L49,"｜","★",8))-1)&amp;""" VALUE="""&amp;MID(L49,SEARCH("★",SUBSTITUTE(L49,"｜","★",8))+1,SEARCH("★",SUBSTITUTE(L49,"｜","★",9))-SEARCH("★",SUBSTITUTE(L49,"｜","★",8))-1
)&amp;"""&gt;","")&amp;IFERROR("&lt;LISTBOXOPTION TITLE="""&amp;MID(L49,SEARCH("★",SUBSTITUTE(L49,"｜","★",9))+1,SEARCH("★",SUBSTITUTE(L49,"｜","★",10))-SEARCH("★",SUBSTITUTE(L49,"｜","★",9))-1)&amp;""" VALUE="""&amp;MID(L49,SEARCH("★",SUBSTITUTE(L49,"｜","★",9))+1,SEARCH("★",SUBSTITUTE(L49,"｜","★",10))-SEARCH("★",SUBSTITUTE(L49,"｜","★",9))-1
)&amp;"""&gt;","")&amp;IFERROR("&lt;LISTBOXOPTION TITLE="""&amp;MID(L49,SEARCH("★",SUBSTITUTE(L49,"｜","★",10))+1,SEARCH("★",SUBSTITUTE(L49,"｜","★",11))-SEARCH("★",SUBSTITUTE(L49,"｜","★",10))-1)&amp;""" VALUE="""&amp;MID(L49,SEARCH("★",SUBSTITUTE(L49,"｜","★",10))+1,SEARCH("★",SUBSTITUTE(L49,"｜","★",11))-SEARCH("★",SUBSTITUTE(L49,"｜","★",10))-1
)&amp;"""&gt;","")&amp;IFERROR("&lt;LISTBOXOPTION TITLE="""&amp;MID(L49,SEARCH("★",SUBSTITUTE(L49,"｜","★",11))+1,SEARCH("★",SUBSTITUTE(L49,"｜","★",12))-SEARCH("★",SUBSTITUTE(L49,"｜","★",11))-1)&amp;""" VALUE="""&amp;MID(L49,SEARCH("★",SUBSTITUTE(L49,"｜","★",11))+1,SEARCH("★",SUBSTITUTE(L49,"｜","★",12))-SEARCH("★",SUBSTITUTE(L49,"｜","★",11))-1
)&amp;"""&gt;","")&amp;IFERROR("&lt;LISTBOXOPTION TITLE="""&amp;MID(L49,SEARCH("★",SUBSTITUTE(L49,"｜","★",12))+1,SEARCH("★",SUBSTITUTE(L49,"｜","★",13))-SEARCH("★",SUBSTITUTE(L49,"｜","★",12))-1)&amp;""" VALUE="""&amp;MID(L49,SEARCH("★",SUBSTITUTE(L49,"｜","★",12))+1,SEARCH("★",SUBSTITUTE(L49,"｜","★",13))-SEARCH("★",SUBSTITUTE(L49,"｜","★",12))-1
)&amp;"""&gt;","")&amp;IFERROR("&lt;LISTBOXOPTION TITLE="""&amp;MID(L49,SEARCH("★",SUBSTITUTE(L49,"｜","★",13))+1,SEARCH("★",SUBSTITUTE(L49,"｜","★",14))-SEARCH("★",SUBSTITUTE(L49,"｜","★",13))-1)&amp;""" VALUE="""&amp;MID(L49,SEARCH("★",SUBSTITUTE(L49,"｜","★",13))+1,SEARCH("★",SUBSTITUTE(L49,"｜","★",14))-SEARCH("★",SUBSTITUTE(L49,"｜","★",13))-1
)&amp;"""&gt;","")&amp;IFERROR("&lt;LISTBOXOPTION TITLE="""&amp;MID(L49,SEARCH("★",SUBSTITUTE(L49,"｜","★",14))+1,SEARCH("★",SUBSTITUTE(L49,"｜","★",15))-SEARCH("★",SUBSTITUTE(L49,"｜","★",14))-1)&amp;""" VALUE="""&amp;MID(L49,SEARCH("★",SUBSTITUTE(L49,"｜","★",14))+1,SEARCH("★",SUBSTITUTE(L49,"｜","★",15))-SEARCH("★",SUBSTITUTE(L49,"｜","★",14))-1
)&amp;"""&gt;","")&amp;IFERROR("&lt;LISTBOXOPTION TITLE="""&amp;MID(L49,SEARCH("★",SUBSTITUTE(L49,"｜","★",15))+1,SEARCH("★",SUBSTITUTE(L49,"｜","★",16))-SEARCH("★",SUBSTITUTE(L49,"｜","★",15))-1)&amp;""" VALUE="""&amp;MID(L49,SEARCH("★",SUBSTITUTE(L49,"｜","★",15))+1,SEARCH("★",SUBSTITUTE(L49,"｜","★",16))-SEARCH("★",SUBSTITUTE(L49,"｜","★",15))-1
)&amp;"""&gt;","")&amp;IFERROR("&lt;LISTBOXOPTION TITLE="""&amp;MID(L49,SEARCH("★",SUBSTITUTE(L49,"｜","★",16))+1,SEARCH("★",SUBSTITUTE(L49,"｜","★",17))-SEARCH("★",SUBSTITUTE(L49,"｜","★",16))-1)&amp;""" VALUE="""&amp;MID(L49,SEARCH("★",SUBSTITUTE(L49,"｜","★",16))+1,SEARCH("★",SUBSTITUTE(L49,"｜","★",16))-SEARCH("★",SUBSTITUTE(L49,"｜","★",16))-1
)&amp;"""&gt;","")&amp;"&lt;/LISTBOX&gt;"&amp;IF(G49&lt;&gt;"","&lt;LABEL NAME=""LA-LB"&amp;RIGHT("0"&amp;TEXT(COUNTIF(I$2:I49,"複数選択")+COUNTIF(I$2:I49,"択一"),"#"),2)&amp;""" TITLE="""&amp;G49&amp;""" FORECOLOR=""#00000000"" BACKCOLOR=""#00C0C0C0"" FONTNAME=""ＭＳ ゴシック"" FONTSIZE=""9"" OUTPUT=""0"" LEFT="""&amp;TEXT(Q49+100+LENB(D49)*90+O49*110+100,"#")&amp;""" TOP="""&amp;R49+20&amp;""" WIDTH="""&amp;TEXT(LEN(G49)*400,"#")&amp;""" HEIGHT="""&amp;T49&amp;""" &gt;",""),AA49)</f>
        <v>エラー</v>
      </c>
      <c r="AA49" s="12" t="str">
        <f>IF(I49="文字表示","&lt;LABEL NAME=""LL"&amp;RIGHT("0"&amp;TEXT(COUNTIF(I$2:I49,"文字表示"),"#"),2)&amp;""" TITLE="""&amp;F49&amp;""" FORECOLOR=""#00000000"" BACKCOLOR=""#00C0C0C0"" FONTNAME=""ＭＳ ゴシック"" FONTSIZE=""9"" OUTPUT=""0"" LEFT="""&amp;Q49&amp;""" TOP="""&amp;R49+20&amp;"""WIDTH="""&amp;TEXT(LENB(F49)*92,"#")&amp;""" HEIGHT="""&amp;T49&amp;""" &gt;","エラー")</f>
        <v>エラー</v>
      </c>
    </row>
    <row r="50" spans="1:27" ht="15.75" customHeight="1" x14ac:dyDescent="0.15">
      <c r="A50" s="25"/>
      <c r="B50" s="25"/>
      <c r="C50" s="25"/>
      <c r="D50" s="16" t="s">
        <v>118</v>
      </c>
      <c r="E50" s="16" t="s">
        <v>118</v>
      </c>
      <c r="F50" s="25"/>
      <c r="G50" s="25"/>
      <c r="H50" s="26"/>
      <c r="I50" s="23" t="s">
        <v>59</v>
      </c>
      <c r="J50" s="23" t="s">
        <v>56</v>
      </c>
      <c r="K50" s="26"/>
      <c r="L50" s="16" t="s">
        <v>67</v>
      </c>
      <c r="M50" s="25"/>
      <c r="N50" s="25"/>
      <c r="O50" s="25">
        <v>4</v>
      </c>
      <c r="P50" s="9" t="str">
        <f ca="1">IF(C50&lt;&gt;"",IF(COUNTA(C$2:C50)=1,"&lt;GROUP ELEMENT=""GP"&amp;RIGHT("0"&amp;COUNTA(C$2:C50),2)&amp;""" NAME=""GP"&amp;RIGHT("0"&amp;COUNTA(C$2:C50),2)&amp;""" TITLE="""&amp;C50&amp;""" FORECOLOR=""#00000000"" BACKCOLOR=""#00C0C0C0"" FONTSIZE=""9"" OUTPUT=""0"" LEFT="""&amp;Q50&amp;""" TOP="""&amp;R50&amp;""" WIDTH="""&amp;S50&amp;""" HEIGHT="""&amp;T50&amp;""" OUTFORECOLOR=""#00000000""&gt;",IF(C50="終了","&lt;/GROUP&gt;&lt;COMMANDBUTTON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ELEMENT=""GP"&amp;RIGHT("0"&amp;TEXT(COUNTA(C$2:C50),"#"),2)&amp;""" NAME=""GP"&amp;RIGHT("0"&amp;COUNTA(C$2:C50),2)&amp;""" TITLE="""&amp;C50&amp;""" FORECOLOR=""#00000000"" BACKCOLOR=""#00C0C0C0"" FONTSIZE=""9"" OUTPUT=""0"" LEFT="""&amp;Q50&amp;""" TOP="""&amp;R50&amp;""" WIDTH="""&amp;S50&amp;""" HEIGHT="""&amp;T50&amp;""" OUTFORECOLOR=""#00000000""&gt;")),Y50)</f>
        <v>&lt;LABEL NAME="L-LB14" TITLE="不妊診療歴" FORECOLOR="#00000000" BACKCOLOR="#00C0C0C0" FONTNAME="ＭＳ ゴシック" FONTSIZE="9" OUTPUT="0" LEFT="60" TOP="310"WIDTH="900" HEIGHT="420" &gt;&lt;LISTBOX NAME="LB14" ELEMENT="不妊診療歴" FORECOLOR="#00080000" BACKCOLOR="#00FFFFFF" FONTNAME="ＭＳ ゴシック" FONTSIZE="9" IMEMODE="02" BEFORESTRING="不妊診療歴 " AFTERSTRING="" MULTIPLE="FALSE" MINVALUE="" SKIP="True" OUTPUT="2"  LEFT="1060" TOP="290" WIDTH="488" HEIGHT="420" TABINDEX="43" OUTFORECOLOR="#00000000" OUTBR="AFTER"&gt;&lt;LISTBOXOPTION TITLE="なし" SELECTED="True" VALUE="なし"&gt;&lt;LISTBOXOPTION TITLE="あり" VALUE="あり"&gt;&lt;/LISTBOX&gt;</v>
      </c>
      <c r="Q50" s="14">
        <f t="shared" ref="Q50:Q58" si="29">IF(AND(C50="",C49=""),IF(Q49+S49+250+S50&lt;S$2,Q49+S49+250,Q$3),60)</f>
        <v>60</v>
      </c>
      <c r="R50" s="14">
        <f t="shared" ref="R50:R58" ca="1" si="30">IF(C50="",IF(C49="",IF(Q50&gt;Q49,R49,R49+20+U49),290),INDIRECT("R"&amp;W49)+INDIRECT("T"&amp;W49)+100)</f>
        <v>290</v>
      </c>
      <c r="S50" s="14">
        <f t="shared" ref="S50:S58" si="31">IF(C50&lt;&gt;"",16540,MIN(800+LENB(D50)*92+MAX(LENB(F50),O50)*92+LENB(G50)*92,S$2-200))</f>
        <v>2088</v>
      </c>
      <c r="T50" s="14">
        <f ca="1">IF(C50&lt;&gt;"",SUM(INDIRECT("V"&amp;ROW()):INDIRECT("V"&amp;X51))+400,MAX(190*(IFERROR(SEARCH("★",SUBSTITUTE(L50,"｜","★",1))&gt;0,0)+IFERROR(SEARCH("★",SUBSTITUTE(L50,"｜","★",2))&gt;0,0)+IFERROR(SEARCH("★",SUBSTITUTE(L50,"｜","★",3))&gt;0,0)+IFERROR(SEARCH("★",SUBSTITUTE(L50,"｜","★",4))&gt;0,0)+IFERROR(SEARCH("★",SUBSTITUTE(L50,"｜","★",5))&gt;0,0)+IFERROR(SEARCH("★",SUBSTITUTE(L50,"｜","★",6))&gt;0,0)+IFERROR(SEARCH("★",SUBSTITUTE(L50,"｜","★",7))&gt;0,0)+IFERROR(SEARCH("★",SUBSTITUTE(L50,"｜","★",8))&gt;0,0)+IFERROR(SEARCH("★",SUBSTITUTE(L50,"｜","★",9))&gt;0,0)+IFERROR(SEARCH("★",SUBSTITUTE(L50,"｜","★",10))&gt;0,0)+IFERROR(SEARCH("★",SUBSTITUTE(L50,"｜","★",11))&gt;0,0)+IFERROR(SEARCH("★",SUBSTITUTE(L50,"｜","★",12))&gt;0,0)+IFERROR(SEARCH("★",SUBSTITUTE(L50,"｜","★",13))&gt;0,0)+IFERROR(SEARCH("★",SUBSTITUTE(L50,"｜","★",14))&gt;0,0)+IFERROR(SEARCH("★",SUBSTITUTE(L50,"｜","★",15))&gt;0,0))+40,280))</f>
        <v>420</v>
      </c>
      <c r="U50" s="14">
        <f t="shared" ref="U50:U58" ca="1" si="32">IF(Q49+S49+150+S50&lt;$S$2,MAX(U49,T50),T50)</f>
        <v>420</v>
      </c>
      <c r="V50" s="14">
        <f t="shared" ref="V50:V58" si="33">IF(C50="",IF(Q50+S50+250+S51&gt;=$S$2,U50,0),"")</f>
        <v>0</v>
      </c>
      <c r="W50" s="14">
        <f t="shared" ref="W50:W58" si="34">IF(C50&lt;&gt;"",ROW(),W49)</f>
        <v>49</v>
      </c>
      <c r="X50" s="14">
        <f t="shared" ref="X50:X58" si="35">IF(C50&lt;&gt;"",ROW(),X51)</f>
        <v>58</v>
      </c>
      <c r="Y50" s="12" t="str">
        <f ca="1">IF(I50="普通入力","&lt;LABEL NAME=""L-TB"&amp;RIGHT("0"&amp;TEXT(COUNTIF(I$2:I50,"普通入力"),"#"),2)&amp;""" TITLE="""&amp;D50&amp;""" FORECOLOR=""#00000000"" BACKCOLOR=""#00C0C0C0"" FONTNAME=""ＭＳ ゴシック"" FONTSIZE=""9"" OUTPUT=""0"" LEFT="""&amp;Q50&amp;""" TOP="""&amp;R50+20&amp;"""WIDTH="""&amp;TEXT(LENB(D50)*100,"#")&amp;""" HEIGHT="""&amp;T50&amp;""" &gt;&lt;TEXTBOX NAME=""TB"&amp;RIGHT("0"&amp;TEXT(COUNTIF(I$2:I50,"普通入力"),"#"),2)&amp;""" ELEMENT="""&amp;D50&amp;""" FORECOLOR=""#00080000"" BACKCOLOR=""#00FFFFFF"" FONTNAME=""ＭＳ ゴシック"" FONTSIZE=""9"""&amp;IF(J50="文字列",""," DATATYPE=""NUMERIC""")&amp;"DECIMALPLACES="""&amp;IF(LEFT(J50,2)="小数",RIGHT(J50,1),0)&amp;""" IMEMODE="""&amp;IF(K50="全角","04","02")&amp;""" BEFORESTRING="""&amp;E50&amp;" "" AFTERSTRING="""&amp;G50&amp;""" MAXVALUE="""&amp;M50&amp;""" MINVALUE="""&amp;N50&amp;""" SKIP="""&amp;IF(H50="必須","False","True")&amp;""" OUTPUT=""2""  LEFT="""&amp;TEXT(Q50+100+LENB(D50)*100,"#")&amp;""" TOP="""&amp;R50&amp;""" WIDTH="""&amp;TEXT(220+O50*92,"#")&amp;""" HEIGHT="""&amp;T50&amp;""" TABINDEX="""&amp;TEXT(COUNTA(I$2:I50),"#")&amp;""" OUTFORECOLOR=""#00000000"" OUTBR=""AFTER""&gt;"&amp;IF(G50&lt;&gt;"","&lt;LABEL NAME=""LA-TB"&amp;RIGHT("0"&amp;TEXT(COUNTIF(I$2:I50,"普通入力"),"#"),2)&amp;""" TITLE="""&amp;G50&amp;""" FORECOLOR=""#00000000"" BACKCOLOR=""#00C0C0C0"" FONTNAME=""ＭＳ ゴシック"" FONTSIZE=""9"" OUTPUT=""0"" LEFT="""&amp;TEXT(Q50+100+LENB(D50)*100+O50*92+320,"#")&amp;""" TOP="""&amp;R50+20&amp;""" WIDTH="""&amp;TEXT(LENB(G50)*100,"#")&amp;""" HEIGHT="""&amp;T50&amp;""" &gt;",""),Z50)</f>
        <v>&lt;LABEL NAME="L-LB14" TITLE="不妊診療歴" FORECOLOR="#00000000" BACKCOLOR="#00C0C0C0" FONTNAME="ＭＳ ゴシック" FONTSIZE="9" OUTPUT="0" LEFT="60" TOP="310"WIDTH="900" HEIGHT="420" &gt;&lt;LISTBOX NAME="LB14" ELEMENT="不妊診療歴" FORECOLOR="#00080000" BACKCOLOR="#00FFFFFF" FONTNAME="ＭＳ ゴシック" FONTSIZE="9" IMEMODE="02" BEFORESTRING="不妊診療歴 " AFTERSTRING="" MULTIPLE="FALSE" MINVALUE="" SKIP="True" OUTPUT="2"  LEFT="1060" TOP="290" WIDTH="488" HEIGHT="420" TABINDEX="43" OUTFORECOLOR="#00000000" OUTBR="AFTER"&gt;&lt;LISTBOXOPTION TITLE="なし" SELECTED="True" VALUE="なし"&gt;&lt;LISTBOXOPTION TITLE="あり" VALUE="あり"&gt;&lt;/LISTBOX&gt;</v>
      </c>
      <c r="Z50" s="12" t="str">
        <f ca="1">IF(OR(I50="複数選択",I50="択一"),"&lt;LABEL NAME=""L-LB"&amp;RIGHT("0"&amp;TEXT(COUNTIF(I$2:I50,"複数選択")+COUNTIF(I$2:I50,"択一"),"#"),2)&amp;""" TITLE="""&amp;D50&amp;""" FORECOLOR=""#00000000"" BACKCOLOR=""#00C0C0C0"" FONTNAME=""ＭＳ ゴシック"" FONTSIZE=""9"" OUTPUT=""0"" LEFT="""&amp;Q50&amp;""" TOP="""&amp;R50+20&amp;"""WIDTH="""&amp;TEXT(LENB(D50)*90,"#")&amp;""" HEIGHT="""&amp;T50&amp;""" &gt;&lt;LISTBOX NAME=""LB"&amp;RIGHT("0"&amp;TEXT(COUNTIF(I$2:I50,"複数選択")+COUNTIF(I$2:I50,"択一"),"#"),2)&amp;""" ELEMENT="""&amp;D50&amp;""" FORECOLOR=""#00080000"" BACKCOLOR=""#00FFFFFF"" FONTNAME=""ＭＳ ゴシック"" FONTSIZE=""9"""&amp;IF(J50="文字列",""," DATATYPE=""NUMERIC""")&amp;" IMEMODE="""&amp;IF(K50="全角","04","02")&amp;""" BEFORESTRING="""&amp;E50&amp;" "" AFTERSTRING="""&amp;G50&amp;""" MULTIPLE="""&amp;IF(I50="複数選択","True")&amp;""" MINVALUE="""&amp;N50&amp;""" SKIP="""&amp;IF(H50="必須","False","True")&amp;""" OUTPUT=""2""  LEFT="""&amp;TEXT(Q50+100+LENB(D50)*90,"#")&amp;""" TOP="""&amp;R50&amp;""" WIDTH="""&amp;TEXT(O50*92+120,"#")&amp;""" HEIGHT="""&amp;T50&amp;""" TABINDEX="""&amp;TEXT(COUNTA(I$2:I50),"#")&amp;""" OUTFORECOLOR=""#00000000"" OUTBR=""AFTER""&gt;&lt;LISTBOXOPTION TITLE="""&amp;LEFT(L50,SEARCH("｜",L50)-1)&amp;""" SELECTED=""True"" VALUE="""&amp;LEFT(L50,SEARCH("｜",L50)-1)&amp;"""&gt;"&amp;IFERROR("&lt;LISTBOXOPTION TITLE="""&amp;
MID(L50,SEARCH("★",SUBSTITUTE(L50,"｜","★",1))+1,SEARCH("★",SUBSTITUTE(L50,"｜","★",2))-SEARCH("★",SUBSTITUTE(L50,"｜","★",1))-1)&amp;""" VALUE="""&amp;MID(L50,SEARCH("★",SUBSTITUTE(L50,"｜","★",1))+1,SEARCH("★",SUBSTITUTE(L50,"｜","★",2))-SEARCH("★",SUBSTITUTE(L50,"｜","★",1))-1)&amp;"""&gt;","")&amp;
IFERROR("&lt;LISTBOXOPTION TITLE="""&amp;MID(L50,
SEARCH("★",SUBSTITUTE(L50,"｜","★",2))+1,SEARCH("★",SUBSTITUTE(L50,"｜","★",3))-SEARCH("★",SUBSTITUTE(L50,"｜","★",2))-1)&amp;""" VALUE="""&amp;MID(L50,SEARCH("★",SUBSTITUTE(L50,"｜","★",2))+1,SEARCH("★",SUBSTITUTE(L50,"｜","★",3))-SEARCH("★",SUBSTITUTE(L50,"｜","★",2))-1)&amp;"""&gt;","")&amp;IFERROR("&lt;LISTBOXOPTION TITLE="""&amp;MID(L50,SEARCH("★",SUBSTITUTE(L50,"｜","★",3))+1,SEARCH("★",SUBSTITUTE(L50,"｜","★",4))-SEARCH("★",SUBSTITUTE(L50,"｜","★",3))-1)&amp;""" VALUE="""&amp;MID(L50,SEARCH("★",SUBSTITUTE(L50,"｜","★",3))+1,SEARCH("★",SUBSTITUTE(L50,"｜","★",4))-SEARCH("★",SUBSTITUTE(L50,"｜","★",3))-1)&amp;"""&gt;","")&amp;IFERROR("&lt;LISTBOXOPTION TITLE="""&amp;MID(L50,SEARCH("★",SUBSTITUTE(L50,"｜","★",4))+1,SEARCH("★",SUBSTITUTE(L50,"｜","★",5))-SEARCH("★",SUBSTITUTE(L50,"｜","★",4))-1)&amp;""" VALUE="""&amp;MID(L50,SEARCH("★",SUBSTITUTE(L50,"｜","★",4))+1,SEARCH("★",SUBSTITUTE(L50,"｜","★",5))-SEARCH("★",SUBSTITUTE(L50,"｜","★",4))-1
)&amp;"""&gt;","")&amp;
IFERROR("&lt;LISTBOXOPTION TITLE="""&amp;MID(L50,SEARCH("★",SUBSTITUTE(L50,"｜","★",5))+1,SEARCH("★",SUBSTITUTE(L50,"｜","★",6))-SEARCH("★",SUBSTITUTE(L50,"｜","★",5))-1)&amp;""" VALUE="""&amp;MID(L50,SEARCH("★",SUBSTITUTE(L50,"｜","★",5))+1,SEARCH("★",SUBSTITUTE(L50,"｜","★",6))-SEARCH("★",SUBSTITUTE(L50,"｜","★",5))-1
)&amp;"""&gt;","")&amp;IFERROR("&lt;LISTBOXOPTION TITLE="""&amp;MID(L50,SEARCH("★",SUBSTITUTE(L50,"｜","★",6))+1,SEARCH("★",SUBSTITUTE(L50,"｜","★",7))-SEARCH("★",SUBSTITUTE(L50,"｜","★",6))-1)&amp;""" VALUE="""&amp;MID(L50,SEARCH("★",SUBSTITUTE(L50,"｜","★",6))+1,SEARCH("★",SUBSTITUTE(L50,"｜","★",7))-SEARCH("★",SUBSTITUTE(L50,"｜","★",6))-1
)&amp;"""&gt;","")&amp;IFERROR("&lt;LISTBOXOPTION TITLE="""&amp;MID(L50,SEARCH("★",SUBSTITUTE(L50,"｜","★",7))+1,SEARCH("★",SUBSTITUTE(L50,"｜","★",8))-SEARCH("★",SUBSTITUTE(L50,"｜","★",7))-1)&amp;""" VALUE="""&amp;MID(L50,SEARCH("★",SUBSTITUTE(L50,"｜","★",7))+1,SEARCH("★",SUBSTITUTE(L50,"｜","★",8))-SEARCH("★",SUBSTITUTE(L50,"｜","★",7))-1
)&amp;"""&gt;","")&amp;IFERROR("&lt;LISTBOXOPTION TITLE="""&amp;MID(L50,SEARCH("★",SUBSTITUTE(L50,"｜","★",8))+1,SEARCH("★",SUBSTITUTE(L50,"｜","★",9))-SEARCH("★",SUBSTITUTE(L50,"｜","★",8))-1)&amp;""" VALUE="""&amp;MID(L50,SEARCH("★",SUBSTITUTE(L50,"｜","★",8))+1,SEARCH("★",SUBSTITUTE(L50,"｜","★",9))-SEARCH("★",SUBSTITUTE(L50,"｜","★",8))-1
)&amp;"""&gt;","")&amp;IFERROR("&lt;LISTBOXOPTION TITLE="""&amp;MID(L50,SEARCH("★",SUBSTITUTE(L50,"｜","★",9))+1,SEARCH("★",SUBSTITUTE(L50,"｜","★",10))-SEARCH("★",SUBSTITUTE(L50,"｜","★",9))-1)&amp;""" VALUE="""&amp;MID(L50,SEARCH("★",SUBSTITUTE(L50,"｜","★",9))+1,SEARCH("★",SUBSTITUTE(L50,"｜","★",10))-SEARCH("★",SUBSTITUTE(L50,"｜","★",9))-1
)&amp;"""&gt;","")&amp;IFERROR("&lt;LISTBOXOPTION TITLE="""&amp;MID(L50,SEARCH("★",SUBSTITUTE(L50,"｜","★",10))+1,SEARCH("★",SUBSTITUTE(L50,"｜","★",11))-SEARCH("★",SUBSTITUTE(L50,"｜","★",10))-1)&amp;""" VALUE="""&amp;MID(L50,SEARCH("★",SUBSTITUTE(L50,"｜","★",10))+1,SEARCH("★",SUBSTITUTE(L50,"｜","★",11))-SEARCH("★",SUBSTITUTE(L50,"｜","★",10))-1
)&amp;"""&gt;","")&amp;IFERROR("&lt;LISTBOXOPTION TITLE="""&amp;MID(L50,SEARCH("★",SUBSTITUTE(L50,"｜","★",11))+1,SEARCH("★",SUBSTITUTE(L50,"｜","★",12))-SEARCH("★",SUBSTITUTE(L50,"｜","★",11))-1)&amp;""" VALUE="""&amp;MID(L50,SEARCH("★",SUBSTITUTE(L50,"｜","★",11))+1,SEARCH("★",SUBSTITUTE(L50,"｜","★",12))-SEARCH("★",SUBSTITUTE(L50,"｜","★",11))-1
)&amp;"""&gt;","")&amp;IFERROR("&lt;LISTBOXOPTION TITLE="""&amp;MID(L50,SEARCH("★",SUBSTITUTE(L50,"｜","★",12))+1,SEARCH("★",SUBSTITUTE(L50,"｜","★",13))-SEARCH("★",SUBSTITUTE(L50,"｜","★",12))-1)&amp;""" VALUE="""&amp;MID(L50,SEARCH("★",SUBSTITUTE(L50,"｜","★",12))+1,SEARCH("★",SUBSTITUTE(L50,"｜","★",13))-SEARCH("★",SUBSTITUTE(L50,"｜","★",12))-1
)&amp;"""&gt;","")&amp;IFERROR("&lt;LISTBOXOPTION TITLE="""&amp;MID(L50,SEARCH("★",SUBSTITUTE(L50,"｜","★",13))+1,SEARCH("★",SUBSTITUTE(L50,"｜","★",14))-SEARCH("★",SUBSTITUTE(L50,"｜","★",13))-1)&amp;""" VALUE="""&amp;MID(L50,SEARCH("★",SUBSTITUTE(L50,"｜","★",13))+1,SEARCH("★",SUBSTITUTE(L50,"｜","★",14))-SEARCH("★",SUBSTITUTE(L50,"｜","★",13))-1
)&amp;"""&gt;","")&amp;IFERROR("&lt;LISTBOXOPTION TITLE="""&amp;MID(L50,SEARCH("★",SUBSTITUTE(L50,"｜","★",14))+1,SEARCH("★",SUBSTITUTE(L50,"｜","★",15))-SEARCH("★",SUBSTITUTE(L50,"｜","★",14))-1)&amp;""" VALUE="""&amp;MID(L50,SEARCH("★",SUBSTITUTE(L50,"｜","★",14))+1,SEARCH("★",SUBSTITUTE(L50,"｜","★",15))-SEARCH("★",SUBSTITUTE(L50,"｜","★",14))-1
)&amp;"""&gt;","")&amp;IFERROR("&lt;LISTBOXOPTION TITLE="""&amp;MID(L50,SEARCH("★",SUBSTITUTE(L50,"｜","★",15))+1,SEARCH("★",SUBSTITUTE(L50,"｜","★",16))-SEARCH("★",SUBSTITUTE(L50,"｜","★",15))-1)&amp;""" VALUE="""&amp;MID(L50,SEARCH("★",SUBSTITUTE(L50,"｜","★",15))+1,SEARCH("★",SUBSTITUTE(L50,"｜","★",16))-SEARCH("★",SUBSTITUTE(L50,"｜","★",15))-1
)&amp;"""&gt;","")&amp;IFERROR("&lt;LISTBOXOPTION TITLE="""&amp;MID(L50,SEARCH("★",SUBSTITUTE(L50,"｜","★",16))+1,SEARCH("★",SUBSTITUTE(L50,"｜","★",17))-SEARCH("★",SUBSTITUTE(L50,"｜","★",16))-1)&amp;""" VALUE="""&amp;MID(L50,SEARCH("★",SUBSTITUTE(L50,"｜","★",16))+1,SEARCH("★",SUBSTITUTE(L50,"｜","★",16))-SEARCH("★",SUBSTITUTE(L50,"｜","★",16))-1
)&amp;"""&gt;","")&amp;"&lt;/LISTBOX&gt;"&amp;IF(G50&lt;&gt;"","&lt;LABEL NAME=""LA-LB"&amp;RIGHT("0"&amp;TEXT(COUNTIF(I$2:I50,"複数選択")+COUNTIF(I$2:I50,"択一"),"#"),2)&amp;""" TITLE="""&amp;G50&amp;""" FORECOLOR=""#00000000"" BACKCOLOR=""#00C0C0C0"" FONTNAME=""ＭＳ ゴシック"" FONTSIZE=""9"" OUTPUT=""0"" LEFT="""&amp;TEXT(Q50+100+LENB(D50)*90+O50*110+100,"#")&amp;""" TOP="""&amp;R50+20&amp;""" WIDTH="""&amp;TEXT(LEN(G50)*400,"#")&amp;""" HEIGHT="""&amp;T50&amp;""" &gt;",""),AA50)</f>
        <v>&lt;LABEL NAME="L-LB14" TITLE="不妊診療歴" FORECOLOR="#00000000" BACKCOLOR="#00C0C0C0" FONTNAME="ＭＳ ゴシック" FONTSIZE="9" OUTPUT="0" LEFT="60" TOP="310"WIDTH="900" HEIGHT="420" &gt;&lt;LISTBOX NAME="LB14" ELEMENT="不妊診療歴" FORECOLOR="#00080000" BACKCOLOR="#00FFFFFF" FONTNAME="ＭＳ ゴシック" FONTSIZE="9" IMEMODE="02" BEFORESTRING="不妊診療歴 " AFTERSTRING="" MULTIPLE="FALSE" MINVALUE="" SKIP="True" OUTPUT="2"  LEFT="1060" TOP="290" WIDTH="488" HEIGHT="420" TABINDEX="43" OUTFORECOLOR="#00000000" OUTBR="AFTER"&gt;&lt;LISTBOXOPTION TITLE="なし" SELECTED="True" VALUE="なし"&gt;&lt;LISTBOXOPTION TITLE="あり" VALUE="あり"&gt;&lt;/LISTBOX&gt;</v>
      </c>
      <c r="AA50" s="12" t="str">
        <f>IF(I50="文字表示","&lt;LABEL NAME=""LL"&amp;RIGHT("0"&amp;TEXT(COUNTIF(I$2:I50,"文字表示"),"#"),2)&amp;""" TITLE="""&amp;F50&amp;""" FORECOLOR=""#00000000"" BACKCOLOR=""#00C0C0C0"" FONTNAME=""ＭＳ ゴシック"" FONTSIZE=""9"" OUTPUT=""0"" LEFT="""&amp;Q50&amp;""" TOP="""&amp;R50+20&amp;"""WIDTH="""&amp;TEXT(LENB(F50)*92,"#")&amp;""" HEIGHT="""&amp;T50&amp;""" &gt;","エラー")</f>
        <v>エラー</v>
      </c>
    </row>
    <row r="51" spans="1:27" ht="15.75" customHeight="1" x14ac:dyDescent="0.15">
      <c r="A51" s="25"/>
      <c r="B51" s="25"/>
      <c r="C51" s="25"/>
      <c r="D51" s="16" t="s">
        <v>119</v>
      </c>
      <c r="E51" s="16" t="s">
        <v>119</v>
      </c>
      <c r="F51" s="25"/>
      <c r="G51" s="25"/>
      <c r="H51" s="26"/>
      <c r="I51" s="23" t="s">
        <v>50</v>
      </c>
      <c r="J51" s="23" t="s">
        <v>56</v>
      </c>
      <c r="K51" s="26" t="s">
        <v>57</v>
      </c>
      <c r="L51" s="16"/>
      <c r="M51" s="25"/>
      <c r="N51" s="25"/>
      <c r="O51" s="25">
        <v>20</v>
      </c>
      <c r="P51" s="9" t="str">
        <f ca="1">IF(C51&lt;&gt;"",IF(COUNTA(C$2:C51)=1,"&lt;GROUP ELEMENT=""GP"&amp;RIGHT("0"&amp;COUNTA(C$2:C51),2)&amp;""" NAME=""GP"&amp;RIGHT("0"&amp;COUNTA(C$2:C51),2)&amp;""" TITLE="""&amp;C51&amp;""" FORECOLOR=""#00000000"" BACKCOLOR=""#00C0C0C0"" FONTSIZE=""9"" OUTPUT=""0"" LEFT="""&amp;Q51&amp;""" TOP="""&amp;R51&amp;""" WIDTH="""&amp;S51&amp;""" HEIGHT="""&amp;T51&amp;""" OUTFORECOLOR=""#00000000""&gt;",IF(C51="終了","&lt;/GROUP&gt;&lt;COMMANDBUTTON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ELEMENT=""GP"&amp;RIGHT("0"&amp;TEXT(COUNTA(C$2:C51),"#"),2)&amp;""" NAME=""GP"&amp;RIGHT("0"&amp;COUNTA(C$2:C51),2)&amp;""" TITLE="""&amp;C51&amp;""" FORECOLOR=""#00000000"" BACKCOLOR=""#00C0C0C0"" FONTSIZE=""9"" OUTPUT=""0"" LEFT="""&amp;Q51&amp;""" TOP="""&amp;R51&amp;""" WIDTH="""&amp;S51&amp;""" HEIGHT="""&amp;T51&amp;""" OUTFORECOLOR=""#00000000""&gt;")),Y51)</f>
        <v>&lt;LABEL NAME="L-TB29" TITLE="不妊診療施設名" FORECOLOR="#00000000" BACKCOLOR="#00C0C0C0" FONTNAME="ＭＳ ゴシック" FONTSIZE="9" OUTPUT="0" LEFT="2398" TOP="310"WIDTH="1400" HEIGHT="280" &gt;&lt;TEXTBOX NAME="TB29" ELEMENT="不妊診療施設名" FORECOLOR="#00080000" BACKCOLOR="#00FFFFFF" FONTNAME="ＭＳ ゴシック" FONTSIZE="9"DECIMALPLACES="0" IMEMODE="04" BEFORESTRING="不妊診療施設名 " AFTERSTRING="" MAXVALUE="" MINVALUE="" SKIP="True" OUTPUT="2"  LEFT="3898" TOP="290" WIDTH="2060" HEIGHT="280" TABINDEX="44" OUTFORECOLOR="#00000000" OUTBR="AFTER"&gt;</v>
      </c>
      <c r="Q51" s="14">
        <f t="shared" si="29"/>
        <v>2398</v>
      </c>
      <c r="R51" s="14">
        <f t="shared" ca="1" si="30"/>
        <v>290</v>
      </c>
      <c r="S51" s="14">
        <f t="shared" si="31"/>
        <v>3928</v>
      </c>
      <c r="T51" s="14">
        <f ca="1">IF(C51&lt;&gt;"",SUM(INDIRECT("V"&amp;ROW()):INDIRECT("V"&amp;X52))+400,MAX(190*(IFERROR(SEARCH("★",SUBSTITUTE(L51,"｜","★",1))&gt;0,0)+IFERROR(SEARCH("★",SUBSTITUTE(L51,"｜","★",2))&gt;0,0)+IFERROR(SEARCH("★",SUBSTITUTE(L51,"｜","★",3))&gt;0,0)+IFERROR(SEARCH("★",SUBSTITUTE(L51,"｜","★",4))&gt;0,0)+IFERROR(SEARCH("★",SUBSTITUTE(L51,"｜","★",5))&gt;0,0)+IFERROR(SEARCH("★",SUBSTITUTE(L51,"｜","★",6))&gt;0,0)+IFERROR(SEARCH("★",SUBSTITUTE(L51,"｜","★",7))&gt;0,0)+IFERROR(SEARCH("★",SUBSTITUTE(L51,"｜","★",8))&gt;0,0)+IFERROR(SEARCH("★",SUBSTITUTE(L51,"｜","★",9))&gt;0,0)+IFERROR(SEARCH("★",SUBSTITUTE(L51,"｜","★",10))&gt;0,0)+IFERROR(SEARCH("★",SUBSTITUTE(L51,"｜","★",11))&gt;0,0)+IFERROR(SEARCH("★",SUBSTITUTE(L51,"｜","★",12))&gt;0,0)+IFERROR(SEARCH("★",SUBSTITUTE(L51,"｜","★",13))&gt;0,0)+IFERROR(SEARCH("★",SUBSTITUTE(L51,"｜","★",14))&gt;0,0)+IFERROR(SEARCH("★",SUBSTITUTE(L51,"｜","★",15))&gt;0,0))+40,280))</f>
        <v>280</v>
      </c>
      <c r="U51" s="14">
        <f t="shared" ca="1" si="32"/>
        <v>420</v>
      </c>
      <c r="V51" s="14">
        <f t="shared" si="33"/>
        <v>0</v>
      </c>
      <c r="W51" s="14">
        <f t="shared" si="34"/>
        <v>49</v>
      </c>
      <c r="X51" s="14">
        <f t="shared" si="35"/>
        <v>58</v>
      </c>
      <c r="Y51" s="12" t="str">
        <f ca="1">IF(I51="普通入力","&lt;LABEL NAME=""L-TB"&amp;RIGHT("0"&amp;TEXT(COUNTIF(I$2:I51,"普通入力"),"#"),2)&amp;""" TITLE="""&amp;D51&amp;""" FORECOLOR=""#00000000"" BACKCOLOR=""#00C0C0C0"" FONTNAME=""ＭＳ ゴシック"" FONTSIZE=""9"" OUTPUT=""0"" LEFT="""&amp;Q51&amp;""" TOP="""&amp;R51+20&amp;"""WIDTH="""&amp;TEXT(LENB(D51)*100,"#")&amp;""" HEIGHT="""&amp;T51&amp;""" &gt;&lt;TEXTBOX NAME=""TB"&amp;RIGHT("0"&amp;TEXT(COUNTIF(I$2:I51,"普通入力"),"#"),2)&amp;""" ELEMENT="""&amp;D51&amp;""" FORECOLOR=""#00080000"" BACKCOLOR=""#00FFFFFF"" FONTNAME=""ＭＳ ゴシック"" FONTSIZE=""9"""&amp;IF(J51="文字列",""," DATATYPE=""NUMERIC""")&amp;"DECIMALPLACES="""&amp;IF(LEFT(J51,2)="小数",RIGHT(J51,1),0)&amp;""" IMEMODE="""&amp;IF(K51="全角","04","02")&amp;""" BEFORESTRING="""&amp;E51&amp;" "" AFTERSTRING="""&amp;G51&amp;""" MAXVALUE="""&amp;M51&amp;""" MINVALUE="""&amp;N51&amp;""" SKIP="""&amp;IF(H51="必須","False","True")&amp;""" OUTPUT=""2""  LEFT="""&amp;TEXT(Q51+100+LENB(D51)*100,"#")&amp;""" TOP="""&amp;R51&amp;""" WIDTH="""&amp;TEXT(220+O51*92,"#")&amp;""" HEIGHT="""&amp;T51&amp;""" TABINDEX="""&amp;TEXT(COUNTA(I$2:I51),"#")&amp;""" OUTFORECOLOR=""#00000000"" OUTBR=""AFTER""&gt;"&amp;IF(G51&lt;&gt;"","&lt;LABEL NAME=""LA-TB"&amp;RIGHT("0"&amp;TEXT(COUNTIF(I$2:I51,"普通入力"),"#"),2)&amp;""" TITLE="""&amp;G51&amp;""" FORECOLOR=""#00000000"" BACKCOLOR=""#00C0C0C0"" FONTNAME=""ＭＳ ゴシック"" FONTSIZE=""9"" OUTPUT=""0"" LEFT="""&amp;TEXT(Q51+100+LENB(D51)*100+O51*92+320,"#")&amp;""" TOP="""&amp;R51+20&amp;""" WIDTH="""&amp;TEXT(LENB(G51)*100,"#")&amp;""" HEIGHT="""&amp;T51&amp;""" &gt;",""),Z51)</f>
        <v>&lt;LABEL NAME="L-TB29" TITLE="不妊診療施設名" FORECOLOR="#00000000" BACKCOLOR="#00C0C0C0" FONTNAME="ＭＳ ゴシック" FONTSIZE="9" OUTPUT="0" LEFT="2398" TOP="310"WIDTH="1400" HEIGHT="280" &gt;&lt;TEXTBOX NAME="TB29" ELEMENT="不妊診療施設名" FORECOLOR="#00080000" BACKCOLOR="#00FFFFFF" FONTNAME="ＭＳ ゴシック" FONTSIZE="9"DECIMALPLACES="0" IMEMODE="04" BEFORESTRING="不妊診療施設名 " AFTERSTRING="" MAXVALUE="" MINVALUE="" SKIP="True" OUTPUT="2"  LEFT="3898" TOP="290" WIDTH="2060" HEIGHT="280" TABINDEX="44" OUTFORECOLOR="#00000000" OUTBR="AFTER"&gt;</v>
      </c>
      <c r="Z51" s="12" t="str">
        <f>IF(OR(I51="複数選択",I51="択一"),"&lt;LABEL NAME=""L-LB"&amp;RIGHT("0"&amp;TEXT(COUNTIF(I$2:I51,"複数選択")+COUNTIF(I$2:I51,"択一"),"#"),2)&amp;""" TITLE="""&amp;D51&amp;""" FORECOLOR=""#00000000"" BACKCOLOR=""#00C0C0C0"" FONTNAME=""ＭＳ ゴシック"" FONTSIZE=""9"" OUTPUT=""0"" LEFT="""&amp;Q51&amp;""" TOP="""&amp;R51+20&amp;"""WIDTH="""&amp;TEXT(LENB(D51)*90,"#")&amp;""" HEIGHT="""&amp;T51&amp;""" &gt;&lt;LISTBOX NAME=""LB"&amp;RIGHT("0"&amp;TEXT(COUNTIF(I$2:I51,"複数選択")+COUNTIF(I$2:I51,"択一"),"#"),2)&amp;""" ELEMENT="""&amp;D51&amp;""" FORECOLOR=""#00080000"" BACKCOLOR=""#00FFFFFF"" FONTNAME=""ＭＳ ゴシック"" FONTSIZE=""9"""&amp;IF(J51="文字列",""," DATATYPE=""NUMERIC""")&amp;" IMEMODE="""&amp;IF(K51="全角","04","02")&amp;""" BEFORESTRING="""&amp;E51&amp;" "" AFTERSTRING="""&amp;G51&amp;""" MULTIPLE="""&amp;IF(I51="複数選択","True")&amp;""" MINVALUE="""&amp;N51&amp;""" SKIP="""&amp;IF(H51="必須","False","True")&amp;""" OUTPUT=""2""  LEFT="""&amp;TEXT(Q51+100+LENB(D51)*90,"#")&amp;""" TOP="""&amp;R51&amp;""" WIDTH="""&amp;TEXT(O51*92+120,"#")&amp;""" HEIGHT="""&amp;T51&amp;""" TABINDEX="""&amp;TEXT(COUNTA(I$2:I51),"#")&amp;""" OUTFORECOLOR=""#00000000"" OUTBR=""AFTER""&gt;&lt;LISTBOXOPTION TITLE="""&amp;LEFT(L51,SEARCH("｜",L51)-1)&amp;""" SELECTED=""True"" VALUE="""&amp;LEFT(L51,SEARCH("｜",L51)-1)&amp;"""&gt;"&amp;IFERROR("&lt;LISTBOXOPTION TITLE="""&amp;
MID(L51,SEARCH("★",SUBSTITUTE(L51,"｜","★",1))+1,SEARCH("★",SUBSTITUTE(L51,"｜","★",2))-SEARCH("★",SUBSTITUTE(L51,"｜","★",1))-1)&amp;""" VALUE="""&amp;MID(L51,SEARCH("★",SUBSTITUTE(L51,"｜","★",1))+1,SEARCH("★",SUBSTITUTE(L51,"｜","★",2))-SEARCH("★",SUBSTITUTE(L51,"｜","★",1))-1)&amp;"""&gt;","")&amp;
IFERROR("&lt;LISTBOXOPTION TITLE="""&amp;MID(L51,
SEARCH("★",SUBSTITUTE(L51,"｜","★",2))+1,SEARCH("★",SUBSTITUTE(L51,"｜","★",3))-SEARCH("★",SUBSTITUTE(L51,"｜","★",2))-1)&amp;""" VALUE="""&amp;MID(L51,SEARCH("★",SUBSTITUTE(L51,"｜","★",2))+1,SEARCH("★",SUBSTITUTE(L51,"｜","★",3))-SEARCH("★",SUBSTITUTE(L51,"｜","★",2))-1)&amp;"""&gt;","")&amp;IFERROR("&lt;LISTBOXOPTION TITLE="""&amp;MID(L51,SEARCH("★",SUBSTITUTE(L51,"｜","★",3))+1,SEARCH("★",SUBSTITUTE(L51,"｜","★",4))-SEARCH("★",SUBSTITUTE(L51,"｜","★",3))-1)&amp;""" VALUE="""&amp;MID(L51,SEARCH("★",SUBSTITUTE(L51,"｜","★",3))+1,SEARCH("★",SUBSTITUTE(L51,"｜","★",4))-SEARCH("★",SUBSTITUTE(L51,"｜","★",3))-1)&amp;"""&gt;","")&amp;IFERROR("&lt;LISTBOXOPTION TITLE="""&amp;MID(L51,SEARCH("★",SUBSTITUTE(L51,"｜","★",4))+1,SEARCH("★",SUBSTITUTE(L51,"｜","★",5))-SEARCH("★",SUBSTITUTE(L51,"｜","★",4))-1)&amp;""" VALUE="""&amp;MID(L51,SEARCH("★",SUBSTITUTE(L51,"｜","★",4))+1,SEARCH("★",SUBSTITUTE(L51,"｜","★",5))-SEARCH("★",SUBSTITUTE(L51,"｜","★",4))-1
)&amp;"""&gt;","")&amp;
IFERROR("&lt;LISTBOXOPTION TITLE="""&amp;MID(L51,SEARCH("★",SUBSTITUTE(L51,"｜","★",5))+1,SEARCH("★",SUBSTITUTE(L51,"｜","★",6))-SEARCH("★",SUBSTITUTE(L51,"｜","★",5))-1)&amp;""" VALUE="""&amp;MID(L51,SEARCH("★",SUBSTITUTE(L51,"｜","★",5))+1,SEARCH("★",SUBSTITUTE(L51,"｜","★",6))-SEARCH("★",SUBSTITUTE(L51,"｜","★",5))-1
)&amp;"""&gt;","")&amp;IFERROR("&lt;LISTBOXOPTION TITLE="""&amp;MID(L51,SEARCH("★",SUBSTITUTE(L51,"｜","★",6))+1,SEARCH("★",SUBSTITUTE(L51,"｜","★",7))-SEARCH("★",SUBSTITUTE(L51,"｜","★",6))-1)&amp;""" VALUE="""&amp;MID(L51,SEARCH("★",SUBSTITUTE(L51,"｜","★",6))+1,SEARCH("★",SUBSTITUTE(L51,"｜","★",7))-SEARCH("★",SUBSTITUTE(L51,"｜","★",6))-1
)&amp;"""&gt;","")&amp;IFERROR("&lt;LISTBOXOPTION TITLE="""&amp;MID(L51,SEARCH("★",SUBSTITUTE(L51,"｜","★",7))+1,SEARCH("★",SUBSTITUTE(L51,"｜","★",8))-SEARCH("★",SUBSTITUTE(L51,"｜","★",7))-1)&amp;""" VALUE="""&amp;MID(L51,SEARCH("★",SUBSTITUTE(L51,"｜","★",7))+1,SEARCH("★",SUBSTITUTE(L51,"｜","★",8))-SEARCH("★",SUBSTITUTE(L51,"｜","★",7))-1
)&amp;"""&gt;","")&amp;IFERROR("&lt;LISTBOXOPTION TITLE="""&amp;MID(L51,SEARCH("★",SUBSTITUTE(L51,"｜","★",8))+1,SEARCH("★",SUBSTITUTE(L51,"｜","★",9))-SEARCH("★",SUBSTITUTE(L51,"｜","★",8))-1)&amp;""" VALUE="""&amp;MID(L51,SEARCH("★",SUBSTITUTE(L51,"｜","★",8))+1,SEARCH("★",SUBSTITUTE(L51,"｜","★",9))-SEARCH("★",SUBSTITUTE(L51,"｜","★",8))-1
)&amp;"""&gt;","")&amp;IFERROR("&lt;LISTBOXOPTION TITLE="""&amp;MID(L51,SEARCH("★",SUBSTITUTE(L51,"｜","★",9))+1,SEARCH("★",SUBSTITUTE(L51,"｜","★",10))-SEARCH("★",SUBSTITUTE(L51,"｜","★",9))-1)&amp;""" VALUE="""&amp;MID(L51,SEARCH("★",SUBSTITUTE(L51,"｜","★",9))+1,SEARCH("★",SUBSTITUTE(L51,"｜","★",10))-SEARCH("★",SUBSTITUTE(L51,"｜","★",9))-1
)&amp;"""&gt;","")&amp;IFERROR("&lt;LISTBOXOPTION TITLE="""&amp;MID(L51,SEARCH("★",SUBSTITUTE(L51,"｜","★",10))+1,SEARCH("★",SUBSTITUTE(L51,"｜","★",11))-SEARCH("★",SUBSTITUTE(L51,"｜","★",10))-1)&amp;""" VALUE="""&amp;MID(L51,SEARCH("★",SUBSTITUTE(L51,"｜","★",10))+1,SEARCH("★",SUBSTITUTE(L51,"｜","★",11))-SEARCH("★",SUBSTITUTE(L51,"｜","★",10))-1
)&amp;"""&gt;","")&amp;IFERROR("&lt;LISTBOXOPTION TITLE="""&amp;MID(L51,SEARCH("★",SUBSTITUTE(L51,"｜","★",11))+1,SEARCH("★",SUBSTITUTE(L51,"｜","★",12))-SEARCH("★",SUBSTITUTE(L51,"｜","★",11))-1)&amp;""" VALUE="""&amp;MID(L51,SEARCH("★",SUBSTITUTE(L51,"｜","★",11))+1,SEARCH("★",SUBSTITUTE(L51,"｜","★",12))-SEARCH("★",SUBSTITUTE(L51,"｜","★",11))-1
)&amp;"""&gt;","")&amp;IFERROR("&lt;LISTBOXOPTION TITLE="""&amp;MID(L51,SEARCH("★",SUBSTITUTE(L51,"｜","★",12))+1,SEARCH("★",SUBSTITUTE(L51,"｜","★",13))-SEARCH("★",SUBSTITUTE(L51,"｜","★",12))-1)&amp;""" VALUE="""&amp;MID(L51,SEARCH("★",SUBSTITUTE(L51,"｜","★",12))+1,SEARCH("★",SUBSTITUTE(L51,"｜","★",13))-SEARCH("★",SUBSTITUTE(L51,"｜","★",12))-1
)&amp;"""&gt;","")&amp;IFERROR("&lt;LISTBOXOPTION TITLE="""&amp;MID(L51,SEARCH("★",SUBSTITUTE(L51,"｜","★",13))+1,SEARCH("★",SUBSTITUTE(L51,"｜","★",14))-SEARCH("★",SUBSTITUTE(L51,"｜","★",13))-1)&amp;""" VALUE="""&amp;MID(L51,SEARCH("★",SUBSTITUTE(L51,"｜","★",13))+1,SEARCH("★",SUBSTITUTE(L51,"｜","★",14))-SEARCH("★",SUBSTITUTE(L51,"｜","★",13))-1
)&amp;"""&gt;","")&amp;IFERROR("&lt;LISTBOXOPTION TITLE="""&amp;MID(L51,SEARCH("★",SUBSTITUTE(L51,"｜","★",14))+1,SEARCH("★",SUBSTITUTE(L51,"｜","★",15))-SEARCH("★",SUBSTITUTE(L51,"｜","★",14))-1)&amp;""" VALUE="""&amp;MID(L51,SEARCH("★",SUBSTITUTE(L51,"｜","★",14))+1,SEARCH("★",SUBSTITUTE(L51,"｜","★",15))-SEARCH("★",SUBSTITUTE(L51,"｜","★",14))-1
)&amp;"""&gt;","")&amp;IFERROR("&lt;LISTBOXOPTION TITLE="""&amp;MID(L51,SEARCH("★",SUBSTITUTE(L51,"｜","★",15))+1,SEARCH("★",SUBSTITUTE(L51,"｜","★",16))-SEARCH("★",SUBSTITUTE(L51,"｜","★",15))-1)&amp;""" VALUE="""&amp;MID(L51,SEARCH("★",SUBSTITUTE(L51,"｜","★",15))+1,SEARCH("★",SUBSTITUTE(L51,"｜","★",16))-SEARCH("★",SUBSTITUTE(L51,"｜","★",15))-1
)&amp;"""&gt;","")&amp;IFERROR("&lt;LISTBOXOPTION TITLE="""&amp;MID(L51,SEARCH("★",SUBSTITUTE(L51,"｜","★",16))+1,SEARCH("★",SUBSTITUTE(L51,"｜","★",17))-SEARCH("★",SUBSTITUTE(L51,"｜","★",16))-1)&amp;""" VALUE="""&amp;MID(L51,SEARCH("★",SUBSTITUTE(L51,"｜","★",16))+1,SEARCH("★",SUBSTITUTE(L51,"｜","★",16))-SEARCH("★",SUBSTITUTE(L51,"｜","★",16))-1
)&amp;"""&gt;","")&amp;"&lt;/LISTBOX&gt;"&amp;IF(G51&lt;&gt;"","&lt;LABEL NAME=""LA-LB"&amp;RIGHT("0"&amp;TEXT(COUNTIF(I$2:I51,"複数選択")+COUNTIF(I$2:I51,"択一"),"#"),2)&amp;""" TITLE="""&amp;G51&amp;""" FORECOLOR=""#00000000"" BACKCOLOR=""#00C0C0C0"" FONTNAME=""ＭＳ ゴシック"" FONTSIZE=""9"" OUTPUT=""0"" LEFT="""&amp;TEXT(Q51+100+LENB(D51)*90+O51*110+100,"#")&amp;""" TOP="""&amp;R51+20&amp;""" WIDTH="""&amp;TEXT(LEN(G51)*400,"#")&amp;""" HEIGHT="""&amp;T51&amp;""" &gt;",""),AA51)</f>
        <v>エラー</v>
      </c>
      <c r="AA51" s="12" t="str">
        <f>IF(I51="文字表示","&lt;LABEL NAME=""LL"&amp;RIGHT("0"&amp;TEXT(COUNTIF(I$2:I51,"文字表示"),"#"),2)&amp;""" TITLE="""&amp;F51&amp;""" FORECOLOR=""#00000000"" BACKCOLOR=""#00C0C0C0"" FONTNAME=""ＭＳ ゴシック"" FONTSIZE=""9"" OUTPUT=""0"" LEFT="""&amp;Q51&amp;""" TOP="""&amp;R51+20&amp;"""WIDTH="""&amp;TEXT(LENB(F51)*92,"#")&amp;""" HEIGHT="""&amp;T51&amp;""" &gt;","エラー")</f>
        <v>エラー</v>
      </c>
    </row>
    <row r="52" spans="1:27" ht="15.75" customHeight="1" x14ac:dyDescent="0.15">
      <c r="A52" s="25"/>
      <c r="B52" s="25"/>
      <c r="C52" s="25"/>
      <c r="D52" s="16" t="s">
        <v>128</v>
      </c>
      <c r="E52" s="16" t="s">
        <v>128</v>
      </c>
      <c r="F52" s="25"/>
      <c r="G52" s="25"/>
      <c r="H52" s="26"/>
      <c r="I52" s="23" t="s">
        <v>120</v>
      </c>
      <c r="J52" s="23" t="s">
        <v>56</v>
      </c>
      <c r="K52" s="26"/>
      <c r="L52" s="16" t="s">
        <v>131</v>
      </c>
      <c r="M52" s="25"/>
      <c r="N52" s="25"/>
      <c r="O52" s="25">
        <v>16</v>
      </c>
      <c r="P52" s="9" t="str">
        <f ca="1">IF(C52&lt;&gt;"",IF(COUNTA(C$2:C52)=1,"&lt;GROUP ELEMENT=""GP"&amp;RIGHT("0"&amp;COUNTA(C$2:C52),2)&amp;""" NAME=""GP"&amp;RIGHT("0"&amp;COUNTA(C$2:C52),2)&amp;""" TITLE="""&amp;C52&amp;""" FORECOLOR=""#00000000"" BACKCOLOR=""#00C0C0C0"" FONTSIZE=""9"" OUTPUT=""0"" LEFT="""&amp;Q52&amp;""" TOP="""&amp;R52&amp;""" WIDTH="""&amp;S52&amp;""" HEIGHT="""&amp;T52&amp;""" OUTFORECOLOR=""#00000000""&gt;",IF(C52="終了","&lt;/GROUP&gt;&lt;COMMANDBUTTON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ELEMENT=""GP"&amp;RIGHT("0"&amp;TEXT(COUNTA(C$2:C52),"#"),2)&amp;""" NAME=""GP"&amp;RIGHT("0"&amp;COUNTA(C$2:C52),2)&amp;""" TITLE="""&amp;C52&amp;""" FORECOLOR=""#00000000"" BACKCOLOR=""#00C0C0C0"" FONTSIZE=""9"" OUTPUT=""0"" LEFT="""&amp;Q52&amp;""" TOP="""&amp;R52&amp;""" WIDTH="""&amp;S52&amp;""" HEIGHT="""&amp;T52&amp;""" OUTFORECOLOR=""#00000000""&gt;")),Y52)</f>
        <v>&lt;LABEL NAME="L-LB15" TITLE="不妊検査歴（複数可）" FORECOLOR="#00000000" BACKCOLOR="#00C0C0C0" FONTNAME="ＭＳ ゴシック" FONTSIZE="9" OUTPUT="0" LEFT="6576" TOP="310"WIDTH="1800" HEIGHT="1180" &gt;&lt;LISTBOX NAME="LB15" ELEMENT="不妊検査歴（複数可）" FORECOLOR="#00080000" BACKCOLOR="#00FFFFFF" FONTNAME="ＭＳ ゴシック" FONTSIZE="9" IMEMODE="02" BEFORESTRING="不妊検査歴（複数可） " AFTERSTRING="" MULTIPLE="True" MINVALUE="" SKIP="True" OUTPUT="2"  LEFT="8476" TOP="290" WIDTH="1592" HEIGHT="1180" TABINDEX="45" OUTFORECOLOR="#00000000" OUTBR="AFTER"&gt;&lt;LISTBOXOPTION TITLE="＿" SELECTED="True" VALUE="＿"&gt;&lt;LISTBOXOPTION TITLE="基礎体温表" VALUE="基礎体温表"&gt;&lt;LISTBOXOPTION TITLE="ホルモン検査" VALUE="ホルモン検査"&gt;&lt;LISTBOXOPTION TITLE="子宮卵管造影検査" VALUE="子宮卵管造影検査"&gt;&lt;LISTBOXOPTION TITLE="精液検査" VALUE="精液検査"&gt;&lt;LISTBOXOPTION TITLE="その他" VALUE="その他"&gt;&lt;/LISTBOX&gt;</v>
      </c>
      <c r="Q52" s="14">
        <f t="shared" si="29"/>
        <v>6576</v>
      </c>
      <c r="R52" s="14">
        <f t="shared" ca="1" si="30"/>
        <v>290</v>
      </c>
      <c r="S52" s="14">
        <f t="shared" si="31"/>
        <v>4112</v>
      </c>
      <c r="T52" s="14">
        <f ca="1">IF(C52&lt;&gt;"",SUM(INDIRECT("V"&amp;ROW()):INDIRECT("V"&amp;X53))+400,MAX(190*(IFERROR(SEARCH("★",SUBSTITUTE(L52,"｜","★",1))&gt;0,0)+IFERROR(SEARCH("★",SUBSTITUTE(L52,"｜","★",2))&gt;0,0)+IFERROR(SEARCH("★",SUBSTITUTE(L52,"｜","★",3))&gt;0,0)+IFERROR(SEARCH("★",SUBSTITUTE(L52,"｜","★",4))&gt;0,0)+IFERROR(SEARCH("★",SUBSTITUTE(L52,"｜","★",5))&gt;0,0)+IFERROR(SEARCH("★",SUBSTITUTE(L52,"｜","★",6))&gt;0,0)+IFERROR(SEARCH("★",SUBSTITUTE(L52,"｜","★",7))&gt;0,0)+IFERROR(SEARCH("★",SUBSTITUTE(L52,"｜","★",8))&gt;0,0)+IFERROR(SEARCH("★",SUBSTITUTE(L52,"｜","★",9))&gt;0,0)+IFERROR(SEARCH("★",SUBSTITUTE(L52,"｜","★",10))&gt;0,0)+IFERROR(SEARCH("★",SUBSTITUTE(L52,"｜","★",11))&gt;0,0)+IFERROR(SEARCH("★",SUBSTITUTE(L52,"｜","★",12))&gt;0,0)+IFERROR(SEARCH("★",SUBSTITUTE(L52,"｜","★",13))&gt;0,0)+IFERROR(SEARCH("★",SUBSTITUTE(L52,"｜","★",14))&gt;0,0)+IFERROR(SEARCH("★",SUBSTITUTE(L52,"｜","★",15))&gt;0,0))+40,280))</f>
        <v>1180</v>
      </c>
      <c r="U52" s="14">
        <f t="shared" ca="1" si="32"/>
        <v>1180</v>
      </c>
      <c r="V52" s="14">
        <f t="shared" si="33"/>
        <v>0</v>
      </c>
      <c r="W52" s="14">
        <f t="shared" si="34"/>
        <v>49</v>
      </c>
      <c r="X52" s="14">
        <f t="shared" si="35"/>
        <v>58</v>
      </c>
      <c r="Y52" s="12" t="str">
        <f ca="1">IF(I52="普通入力","&lt;LABEL NAME=""L-TB"&amp;RIGHT("0"&amp;TEXT(COUNTIF(I$2:I52,"普通入力"),"#"),2)&amp;""" TITLE="""&amp;D52&amp;""" FORECOLOR=""#00000000"" BACKCOLOR=""#00C0C0C0"" FONTNAME=""ＭＳ ゴシック"" FONTSIZE=""9"" OUTPUT=""0"" LEFT="""&amp;Q52&amp;""" TOP="""&amp;R52+20&amp;"""WIDTH="""&amp;TEXT(LENB(D52)*100,"#")&amp;""" HEIGHT="""&amp;T52&amp;""" &gt;&lt;TEXTBOX NAME=""TB"&amp;RIGHT("0"&amp;TEXT(COUNTIF(I$2:I52,"普通入力"),"#"),2)&amp;""" ELEMENT="""&amp;D52&amp;""" FORECOLOR=""#00080000"" BACKCOLOR=""#00FFFFFF"" FONTNAME=""ＭＳ ゴシック"" FONTSIZE=""9"""&amp;IF(J52="文字列",""," DATATYPE=""NUMERIC""")&amp;"DECIMALPLACES="""&amp;IF(LEFT(J52,2)="小数",RIGHT(J52,1),0)&amp;""" IMEMODE="""&amp;IF(K52="全角","04","02")&amp;""" BEFORESTRING="""&amp;E52&amp;" "" AFTERSTRING="""&amp;G52&amp;""" MAXVALUE="""&amp;M52&amp;""" MINVALUE="""&amp;N52&amp;""" SKIP="""&amp;IF(H52="必須","False","True")&amp;""" OUTPUT=""2""  LEFT="""&amp;TEXT(Q52+100+LENB(D52)*100,"#")&amp;""" TOP="""&amp;R52&amp;""" WIDTH="""&amp;TEXT(220+O52*92,"#")&amp;""" HEIGHT="""&amp;T52&amp;""" TABINDEX="""&amp;TEXT(COUNTA(I$2:I52),"#")&amp;""" OUTFORECOLOR=""#00000000"" OUTBR=""AFTER""&gt;"&amp;IF(G52&lt;&gt;"","&lt;LABEL NAME=""LA-TB"&amp;RIGHT("0"&amp;TEXT(COUNTIF(I$2:I52,"普通入力"),"#"),2)&amp;""" TITLE="""&amp;G52&amp;""" FORECOLOR=""#00000000"" BACKCOLOR=""#00C0C0C0"" FONTNAME=""ＭＳ ゴシック"" FONTSIZE=""9"" OUTPUT=""0"" LEFT="""&amp;TEXT(Q52+100+LENB(D52)*100+O52*92+320,"#")&amp;""" TOP="""&amp;R52+20&amp;""" WIDTH="""&amp;TEXT(LENB(G52)*100,"#")&amp;""" HEIGHT="""&amp;T52&amp;""" &gt;",""),Z52)</f>
        <v>&lt;LABEL NAME="L-LB15" TITLE="不妊検査歴（複数可）" FORECOLOR="#00000000" BACKCOLOR="#00C0C0C0" FONTNAME="ＭＳ ゴシック" FONTSIZE="9" OUTPUT="0" LEFT="6576" TOP="310"WIDTH="1800" HEIGHT="1180" &gt;&lt;LISTBOX NAME="LB15" ELEMENT="不妊検査歴（複数可）" FORECOLOR="#00080000" BACKCOLOR="#00FFFFFF" FONTNAME="ＭＳ ゴシック" FONTSIZE="9" IMEMODE="02" BEFORESTRING="不妊検査歴（複数可） " AFTERSTRING="" MULTIPLE="True" MINVALUE="" SKIP="True" OUTPUT="2"  LEFT="8476" TOP="290" WIDTH="1592" HEIGHT="1180" TABINDEX="45" OUTFORECOLOR="#00000000" OUTBR="AFTER"&gt;&lt;LISTBOXOPTION TITLE="＿" SELECTED="True" VALUE="＿"&gt;&lt;LISTBOXOPTION TITLE="基礎体温表" VALUE="基礎体温表"&gt;&lt;LISTBOXOPTION TITLE="ホルモン検査" VALUE="ホルモン検査"&gt;&lt;LISTBOXOPTION TITLE="子宮卵管造影検査" VALUE="子宮卵管造影検査"&gt;&lt;LISTBOXOPTION TITLE="精液検査" VALUE="精液検査"&gt;&lt;LISTBOXOPTION TITLE="その他" VALUE="その他"&gt;&lt;/LISTBOX&gt;</v>
      </c>
      <c r="Z52" s="12" t="str">
        <f ca="1">IF(OR(I52="複数選択",I52="択一"),"&lt;LABEL NAME=""L-LB"&amp;RIGHT("0"&amp;TEXT(COUNTIF(I$2:I52,"複数選択")+COUNTIF(I$2:I52,"択一"),"#"),2)&amp;""" TITLE="""&amp;D52&amp;""" FORECOLOR=""#00000000"" BACKCOLOR=""#00C0C0C0"" FONTNAME=""ＭＳ ゴシック"" FONTSIZE=""9"" OUTPUT=""0"" LEFT="""&amp;Q52&amp;""" TOP="""&amp;R52+20&amp;"""WIDTH="""&amp;TEXT(LENB(D52)*90,"#")&amp;""" HEIGHT="""&amp;T52&amp;""" &gt;&lt;LISTBOX NAME=""LB"&amp;RIGHT("0"&amp;TEXT(COUNTIF(I$2:I52,"複数選択")+COUNTIF(I$2:I52,"択一"),"#"),2)&amp;""" ELEMENT="""&amp;D52&amp;""" FORECOLOR=""#00080000"" BACKCOLOR=""#00FFFFFF"" FONTNAME=""ＭＳ ゴシック"" FONTSIZE=""9"""&amp;IF(J52="文字列",""," DATATYPE=""NUMERIC""")&amp;" IMEMODE="""&amp;IF(K52="全角","04","02")&amp;""" BEFORESTRING="""&amp;E52&amp;" "" AFTERSTRING="""&amp;G52&amp;""" MULTIPLE="""&amp;IF(I52="複数選択","True")&amp;""" MINVALUE="""&amp;N52&amp;""" SKIP="""&amp;IF(H52="必須","False","True")&amp;""" OUTPUT=""2""  LEFT="""&amp;TEXT(Q52+100+LENB(D52)*90,"#")&amp;""" TOP="""&amp;R52&amp;""" WIDTH="""&amp;TEXT(O52*92+120,"#")&amp;""" HEIGHT="""&amp;T52&amp;""" TABINDEX="""&amp;TEXT(COUNTA(I$2:I52),"#")&amp;""" OUTFORECOLOR=""#00000000"" OUTBR=""AFTER""&gt;&lt;LISTBOXOPTION TITLE="""&amp;LEFT(L52,SEARCH("｜",L52)-1)&amp;""" SELECTED=""True"" VALUE="""&amp;LEFT(L52,SEARCH("｜",L52)-1)&amp;"""&gt;"&amp;IFERROR("&lt;LISTBOXOPTION TITLE="""&amp;
MID(L52,SEARCH("★",SUBSTITUTE(L52,"｜","★",1))+1,SEARCH("★",SUBSTITUTE(L52,"｜","★",2))-SEARCH("★",SUBSTITUTE(L52,"｜","★",1))-1)&amp;""" VALUE="""&amp;MID(L52,SEARCH("★",SUBSTITUTE(L52,"｜","★",1))+1,SEARCH("★",SUBSTITUTE(L52,"｜","★",2))-SEARCH("★",SUBSTITUTE(L52,"｜","★",1))-1)&amp;"""&gt;","")&amp;
IFERROR("&lt;LISTBOXOPTION TITLE="""&amp;MID(L52,
SEARCH("★",SUBSTITUTE(L52,"｜","★",2))+1,SEARCH("★",SUBSTITUTE(L52,"｜","★",3))-SEARCH("★",SUBSTITUTE(L52,"｜","★",2))-1)&amp;""" VALUE="""&amp;MID(L52,SEARCH("★",SUBSTITUTE(L52,"｜","★",2))+1,SEARCH("★",SUBSTITUTE(L52,"｜","★",3))-SEARCH("★",SUBSTITUTE(L52,"｜","★",2))-1)&amp;"""&gt;","")&amp;IFERROR("&lt;LISTBOXOPTION TITLE="""&amp;MID(L52,SEARCH("★",SUBSTITUTE(L52,"｜","★",3))+1,SEARCH("★",SUBSTITUTE(L52,"｜","★",4))-SEARCH("★",SUBSTITUTE(L52,"｜","★",3))-1)&amp;""" VALUE="""&amp;MID(L52,SEARCH("★",SUBSTITUTE(L52,"｜","★",3))+1,SEARCH("★",SUBSTITUTE(L52,"｜","★",4))-SEARCH("★",SUBSTITUTE(L52,"｜","★",3))-1)&amp;"""&gt;","")&amp;IFERROR("&lt;LISTBOXOPTION TITLE="""&amp;MID(L52,SEARCH("★",SUBSTITUTE(L52,"｜","★",4))+1,SEARCH("★",SUBSTITUTE(L52,"｜","★",5))-SEARCH("★",SUBSTITUTE(L52,"｜","★",4))-1)&amp;""" VALUE="""&amp;MID(L52,SEARCH("★",SUBSTITUTE(L52,"｜","★",4))+1,SEARCH("★",SUBSTITUTE(L52,"｜","★",5))-SEARCH("★",SUBSTITUTE(L52,"｜","★",4))-1
)&amp;"""&gt;","")&amp;
IFERROR("&lt;LISTBOXOPTION TITLE="""&amp;MID(L52,SEARCH("★",SUBSTITUTE(L52,"｜","★",5))+1,SEARCH("★",SUBSTITUTE(L52,"｜","★",6))-SEARCH("★",SUBSTITUTE(L52,"｜","★",5))-1)&amp;""" VALUE="""&amp;MID(L52,SEARCH("★",SUBSTITUTE(L52,"｜","★",5))+1,SEARCH("★",SUBSTITUTE(L52,"｜","★",6))-SEARCH("★",SUBSTITUTE(L52,"｜","★",5))-1
)&amp;"""&gt;","")&amp;IFERROR("&lt;LISTBOXOPTION TITLE="""&amp;MID(L52,SEARCH("★",SUBSTITUTE(L52,"｜","★",6))+1,SEARCH("★",SUBSTITUTE(L52,"｜","★",7))-SEARCH("★",SUBSTITUTE(L52,"｜","★",6))-1)&amp;""" VALUE="""&amp;MID(L52,SEARCH("★",SUBSTITUTE(L52,"｜","★",6))+1,SEARCH("★",SUBSTITUTE(L52,"｜","★",7))-SEARCH("★",SUBSTITUTE(L52,"｜","★",6))-1
)&amp;"""&gt;","")&amp;IFERROR("&lt;LISTBOXOPTION TITLE="""&amp;MID(L52,SEARCH("★",SUBSTITUTE(L52,"｜","★",7))+1,SEARCH("★",SUBSTITUTE(L52,"｜","★",8))-SEARCH("★",SUBSTITUTE(L52,"｜","★",7))-1)&amp;""" VALUE="""&amp;MID(L52,SEARCH("★",SUBSTITUTE(L52,"｜","★",7))+1,SEARCH("★",SUBSTITUTE(L52,"｜","★",8))-SEARCH("★",SUBSTITUTE(L52,"｜","★",7))-1
)&amp;"""&gt;","")&amp;IFERROR("&lt;LISTBOXOPTION TITLE="""&amp;MID(L52,SEARCH("★",SUBSTITUTE(L52,"｜","★",8))+1,SEARCH("★",SUBSTITUTE(L52,"｜","★",9))-SEARCH("★",SUBSTITUTE(L52,"｜","★",8))-1)&amp;""" VALUE="""&amp;MID(L52,SEARCH("★",SUBSTITUTE(L52,"｜","★",8))+1,SEARCH("★",SUBSTITUTE(L52,"｜","★",9))-SEARCH("★",SUBSTITUTE(L52,"｜","★",8))-1
)&amp;"""&gt;","")&amp;IFERROR("&lt;LISTBOXOPTION TITLE="""&amp;MID(L52,SEARCH("★",SUBSTITUTE(L52,"｜","★",9))+1,SEARCH("★",SUBSTITUTE(L52,"｜","★",10))-SEARCH("★",SUBSTITUTE(L52,"｜","★",9))-1)&amp;""" VALUE="""&amp;MID(L52,SEARCH("★",SUBSTITUTE(L52,"｜","★",9))+1,SEARCH("★",SUBSTITUTE(L52,"｜","★",10))-SEARCH("★",SUBSTITUTE(L52,"｜","★",9))-1
)&amp;"""&gt;","")&amp;IFERROR("&lt;LISTBOXOPTION TITLE="""&amp;MID(L52,SEARCH("★",SUBSTITUTE(L52,"｜","★",10))+1,SEARCH("★",SUBSTITUTE(L52,"｜","★",11))-SEARCH("★",SUBSTITUTE(L52,"｜","★",10))-1)&amp;""" VALUE="""&amp;MID(L52,SEARCH("★",SUBSTITUTE(L52,"｜","★",10))+1,SEARCH("★",SUBSTITUTE(L52,"｜","★",11))-SEARCH("★",SUBSTITUTE(L52,"｜","★",10))-1
)&amp;"""&gt;","")&amp;IFERROR("&lt;LISTBOXOPTION TITLE="""&amp;MID(L52,SEARCH("★",SUBSTITUTE(L52,"｜","★",11))+1,SEARCH("★",SUBSTITUTE(L52,"｜","★",12))-SEARCH("★",SUBSTITUTE(L52,"｜","★",11))-1)&amp;""" VALUE="""&amp;MID(L52,SEARCH("★",SUBSTITUTE(L52,"｜","★",11))+1,SEARCH("★",SUBSTITUTE(L52,"｜","★",12))-SEARCH("★",SUBSTITUTE(L52,"｜","★",11))-1
)&amp;"""&gt;","")&amp;IFERROR("&lt;LISTBOXOPTION TITLE="""&amp;MID(L52,SEARCH("★",SUBSTITUTE(L52,"｜","★",12))+1,SEARCH("★",SUBSTITUTE(L52,"｜","★",13))-SEARCH("★",SUBSTITUTE(L52,"｜","★",12))-1)&amp;""" VALUE="""&amp;MID(L52,SEARCH("★",SUBSTITUTE(L52,"｜","★",12))+1,SEARCH("★",SUBSTITUTE(L52,"｜","★",13))-SEARCH("★",SUBSTITUTE(L52,"｜","★",12))-1
)&amp;"""&gt;","")&amp;IFERROR("&lt;LISTBOXOPTION TITLE="""&amp;MID(L52,SEARCH("★",SUBSTITUTE(L52,"｜","★",13))+1,SEARCH("★",SUBSTITUTE(L52,"｜","★",14))-SEARCH("★",SUBSTITUTE(L52,"｜","★",13))-1)&amp;""" VALUE="""&amp;MID(L52,SEARCH("★",SUBSTITUTE(L52,"｜","★",13))+1,SEARCH("★",SUBSTITUTE(L52,"｜","★",14))-SEARCH("★",SUBSTITUTE(L52,"｜","★",13))-1
)&amp;"""&gt;","")&amp;IFERROR("&lt;LISTBOXOPTION TITLE="""&amp;MID(L52,SEARCH("★",SUBSTITUTE(L52,"｜","★",14))+1,SEARCH("★",SUBSTITUTE(L52,"｜","★",15))-SEARCH("★",SUBSTITUTE(L52,"｜","★",14))-1)&amp;""" VALUE="""&amp;MID(L52,SEARCH("★",SUBSTITUTE(L52,"｜","★",14))+1,SEARCH("★",SUBSTITUTE(L52,"｜","★",15))-SEARCH("★",SUBSTITUTE(L52,"｜","★",14))-1
)&amp;"""&gt;","")&amp;IFERROR("&lt;LISTBOXOPTION TITLE="""&amp;MID(L52,SEARCH("★",SUBSTITUTE(L52,"｜","★",15))+1,SEARCH("★",SUBSTITUTE(L52,"｜","★",16))-SEARCH("★",SUBSTITUTE(L52,"｜","★",15))-1)&amp;""" VALUE="""&amp;MID(L52,SEARCH("★",SUBSTITUTE(L52,"｜","★",15))+1,SEARCH("★",SUBSTITUTE(L52,"｜","★",16))-SEARCH("★",SUBSTITUTE(L52,"｜","★",15))-1
)&amp;"""&gt;","")&amp;IFERROR("&lt;LISTBOXOPTION TITLE="""&amp;MID(L52,SEARCH("★",SUBSTITUTE(L52,"｜","★",16))+1,SEARCH("★",SUBSTITUTE(L52,"｜","★",17))-SEARCH("★",SUBSTITUTE(L52,"｜","★",16))-1)&amp;""" VALUE="""&amp;MID(L52,SEARCH("★",SUBSTITUTE(L52,"｜","★",16))+1,SEARCH("★",SUBSTITUTE(L52,"｜","★",16))-SEARCH("★",SUBSTITUTE(L52,"｜","★",16))-1
)&amp;"""&gt;","")&amp;"&lt;/LISTBOX&gt;"&amp;IF(G52&lt;&gt;"","&lt;LABEL NAME=""LA-LB"&amp;RIGHT("0"&amp;TEXT(COUNTIF(I$2:I52,"複数選択")+COUNTIF(I$2:I52,"択一"),"#"),2)&amp;""" TITLE="""&amp;G52&amp;""" FORECOLOR=""#00000000"" BACKCOLOR=""#00C0C0C0"" FONTNAME=""ＭＳ ゴシック"" FONTSIZE=""9"" OUTPUT=""0"" LEFT="""&amp;TEXT(Q52+100+LENB(D52)*90+O52*110+100,"#")&amp;""" TOP="""&amp;R52+20&amp;""" WIDTH="""&amp;TEXT(LEN(G52)*400,"#")&amp;""" HEIGHT="""&amp;T52&amp;""" &gt;",""),AA52)</f>
        <v>&lt;LABEL NAME="L-LB15" TITLE="不妊検査歴（複数可）" FORECOLOR="#00000000" BACKCOLOR="#00C0C0C0" FONTNAME="ＭＳ ゴシック" FONTSIZE="9" OUTPUT="0" LEFT="6576" TOP="310"WIDTH="1800" HEIGHT="1180" &gt;&lt;LISTBOX NAME="LB15" ELEMENT="不妊検査歴（複数可）" FORECOLOR="#00080000" BACKCOLOR="#00FFFFFF" FONTNAME="ＭＳ ゴシック" FONTSIZE="9" IMEMODE="02" BEFORESTRING="不妊検査歴（複数可） " AFTERSTRING="" MULTIPLE="True" MINVALUE="" SKIP="True" OUTPUT="2"  LEFT="8476" TOP="290" WIDTH="1592" HEIGHT="1180" TABINDEX="45" OUTFORECOLOR="#00000000" OUTBR="AFTER"&gt;&lt;LISTBOXOPTION TITLE="＿" SELECTED="True" VALUE="＿"&gt;&lt;LISTBOXOPTION TITLE="基礎体温表" VALUE="基礎体温表"&gt;&lt;LISTBOXOPTION TITLE="ホルモン検査" VALUE="ホルモン検査"&gt;&lt;LISTBOXOPTION TITLE="子宮卵管造影検査" VALUE="子宮卵管造影検査"&gt;&lt;LISTBOXOPTION TITLE="精液検査" VALUE="精液検査"&gt;&lt;LISTBOXOPTION TITLE="その他" VALUE="その他"&gt;&lt;/LISTBOX&gt;</v>
      </c>
      <c r="AA52" s="12" t="str">
        <f>IF(I52="文字表示","&lt;LABEL NAME=""LL"&amp;RIGHT("0"&amp;TEXT(COUNTIF(I$2:I52,"文字表示"),"#"),2)&amp;""" TITLE="""&amp;F52&amp;""" FORECOLOR=""#00000000"" BACKCOLOR=""#00C0C0C0"" FONTNAME=""ＭＳ ゴシック"" FONTSIZE=""9"" OUTPUT=""0"" LEFT="""&amp;Q52&amp;""" TOP="""&amp;R52+20&amp;"""WIDTH="""&amp;TEXT(LENB(F52)*92,"#")&amp;""" HEIGHT="""&amp;T52&amp;""" &gt;","エラー")</f>
        <v>エラー</v>
      </c>
    </row>
    <row r="53" spans="1:27" ht="15.75" customHeight="1" x14ac:dyDescent="0.15">
      <c r="A53" s="25"/>
      <c r="B53" s="25"/>
      <c r="C53" s="25"/>
      <c r="D53" s="16" t="s">
        <v>121</v>
      </c>
      <c r="E53" s="16" t="s">
        <v>121</v>
      </c>
      <c r="F53" s="25"/>
      <c r="G53" s="25"/>
      <c r="H53" s="26"/>
      <c r="I53" s="23" t="s">
        <v>59</v>
      </c>
      <c r="J53" s="23" t="s">
        <v>56</v>
      </c>
      <c r="K53" s="26"/>
      <c r="L53" s="16" t="s">
        <v>122</v>
      </c>
      <c r="M53" s="25"/>
      <c r="N53" s="25"/>
      <c r="O53" s="25">
        <v>8</v>
      </c>
      <c r="P53" s="9" t="str">
        <f ca="1">IF(C53&lt;&gt;"",IF(COUNTA(C$2:C53)=1,"&lt;GROUP ELEMENT=""GP"&amp;RIGHT("0"&amp;COUNTA(C$2:C53),2)&amp;""" NAME=""GP"&amp;RIGHT("0"&amp;COUNTA(C$2:C53),2)&amp;""" TITLE="""&amp;C53&amp;""" FORECOLOR=""#00000000"" BACKCOLOR=""#00C0C0C0"" FONTSIZE=""9"" OUTPUT=""0"" LEFT="""&amp;Q53&amp;""" TOP="""&amp;R53&amp;""" WIDTH="""&amp;S53&amp;""" HEIGHT="""&amp;T53&amp;""" OUTFORECOLOR=""#00000000""&gt;",IF(C53="終了","&lt;/GROUP&gt;&lt;COMMANDBUTTON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ELEMENT=""GP"&amp;RIGHT("0"&amp;TEXT(COUNTA(C$2:C53),"#"),2)&amp;""" NAME=""GP"&amp;RIGHT("0"&amp;COUNTA(C$2:C53),2)&amp;""" TITLE="""&amp;C53&amp;""" FORECOLOR=""#00000000"" BACKCOLOR=""#00C0C0C0"" FONTSIZE=""9"" OUTPUT=""0"" LEFT="""&amp;Q53&amp;""" TOP="""&amp;R53&amp;""" WIDTH="""&amp;S53&amp;""" HEIGHT="""&amp;T53&amp;""" OUTFORECOLOR=""#00000000""&gt;")),Y53)</f>
        <v>&lt;LABEL NAME="L-LB16" TITLE="今回の妊娠" FORECOLOR="#00000000" BACKCOLOR="#00C0C0C0" FONTNAME="ＭＳ ゴシック" FONTSIZE="9" OUTPUT="0" LEFT="10938" TOP="310"WIDTH="900" HEIGHT="420" &gt;&lt;LISTBOX NAME="LB16" ELEMENT="今回の妊娠" FORECOLOR="#00080000" BACKCOLOR="#00FFFFFF" FONTNAME="ＭＳ ゴシック" FONTSIZE="9" IMEMODE="02" BEFORESTRING="今回の妊娠 " AFTERSTRING="" MULTIPLE="FALSE" MINVALUE="" SKIP="True" OUTPUT="2"  LEFT="11938" TOP="290" WIDTH="856" HEIGHT="420" TABINDEX="46" OUTFORECOLOR="#00000000" OUTBR="AFTER"&gt;&lt;LISTBOXOPTION TITLE="自然妊娠" SELECTED="True" VALUE="自然妊娠"&gt;&lt;LISTBOXOPTION TITLE="それ以外" VALUE="それ以外"&gt;&lt;/LISTBOX&gt;</v>
      </c>
      <c r="Q53" s="14">
        <f t="shared" si="29"/>
        <v>10938</v>
      </c>
      <c r="R53" s="14">
        <f t="shared" ca="1" si="30"/>
        <v>290</v>
      </c>
      <c r="S53" s="14">
        <f t="shared" si="31"/>
        <v>2456</v>
      </c>
      <c r="T53" s="14">
        <f ca="1">IF(C53&lt;&gt;"",SUM(INDIRECT("V"&amp;ROW()):INDIRECT("V"&amp;X54))+400,MAX(190*(IFERROR(SEARCH("★",SUBSTITUTE(L53,"｜","★",1))&gt;0,0)+IFERROR(SEARCH("★",SUBSTITUTE(L53,"｜","★",2))&gt;0,0)+IFERROR(SEARCH("★",SUBSTITUTE(L53,"｜","★",3))&gt;0,0)+IFERROR(SEARCH("★",SUBSTITUTE(L53,"｜","★",4))&gt;0,0)+IFERROR(SEARCH("★",SUBSTITUTE(L53,"｜","★",5))&gt;0,0)+IFERROR(SEARCH("★",SUBSTITUTE(L53,"｜","★",6))&gt;0,0)+IFERROR(SEARCH("★",SUBSTITUTE(L53,"｜","★",7))&gt;0,0)+IFERROR(SEARCH("★",SUBSTITUTE(L53,"｜","★",8))&gt;0,0)+IFERROR(SEARCH("★",SUBSTITUTE(L53,"｜","★",9))&gt;0,0)+IFERROR(SEARCH("★",SUBSTITUTE(L53,"｜","★",10))&gt;0,0)+IFERROR(SEARCH("★",SUBSTITUTE(L53,"｜","★",11))&gt;0,0)+IFERROR(SEARCH("★",SUBSTITUTE(L53,"｜","★",12))&gt;0,0)+IFERROR(SEARCH("★",SUBSTITUTE(L53,"｜","★",13))&gt;0,0)+IFERROR(SEARCH("★",SUBSTITUTE(L53,"｜","★",14))&gt;0,0)+IFERROR(SEARCH("★",SUBSTITUTE(L53,"｜","★",15))&gt;0,0))+40,280))</f>
        <v>420</v>
      </c>
      <c r="U53" s="14">
        <f t="shared" ca="1" si="32"/>
        <v>1180</v>
      </c>
      <c r="V53" s="14">
        <f t="shared" ca="1" si="33"/>
        <v>1180</v>
      </c>
      <c r="W53" s="14">
        <f t="shared" si="34"/>
        <v>49</v>
      </c>
      <c r="X53" s="14">
        <f t="shared" si="35"/>
        <v>58</v>
      </c>
      <c r="Y53" s="12" t="str">
        <f ca="1">IF(I53="普通入力","&lt;LABEL NAME=""L-TB"&amp;RIGHT("0"&amp;TEXT(COUNTIF(I$2:I53,"普通入力"),"#"),2)&amp;""" TITLE="""&amp;D53&amp;""" FORECOLOR=""#00000000"" BACKCOLOR=""#00C0C0C0"" FONTNAME=""ＭＳ ゴシック"" FONTSIZE=""9"" OUTPUT=""0"" LEFT="""&amp;Q53&amp;""" TOP="""&amp;R53+20&amp;"""WIDTH="""&amp;TEXT(LENB(D53)*100,"#")&amp;""" HEIGHT="""&amp;T53&amp;""" &gt;&lt;TEXTBOX NAME=""TB"&amp;RIGHT("0"&amp;TEXT(COUNTIF(I$2:I53,"普通入力"),"#"),2)&amp;""" ELEMENT="""&amp;D53&amp;""" FORECOLOR=""#00080000"" BACKCOLOR=""#00FFFFFF"" FONTNAME=""ＭＳ ゴシック"" FONTSIZE=""9"""&amp;IF(J53="文字列",""," DATATYPE=""NUMERIC""")&amp;"DECIMALPLACES="""&amp;IF(LEFT(J53,2)="小数",RIGHT(J53,1),0)&amp;""" IMEMODE="""&amp;IF(K53="全角","04","02")&amp;""" BEFORESTRING="""&amp;E53&amp;" "" AFTERSTRING="""&amp;G53&amp;""" MAXVALUE="""&amp;M53&amp;""" MINVALUE="""&amp;N53&amp;""" SKIP="""&amp;IF(H53="必須","False","True")&amp;""" OUTPUT=""2""  LEFT="""&amp;TEXT(Q53+100+LENB(D53)*100,"#")&amp;""" TOP="""&amp;R53&amp;""" WIDTH="""&amp;TEXT(220+O53*92,"#")&amp;""" HEIGHT="""&amp;T53&amp;""" TABINDEX="""&amp;TEXT(COUNTA(I$2:I53),"#")&amp;""" OUTFORECOLOR=""#00000000"" OUTBR=""AFTER""&gt;"&amp;IF(G53&lt;&gt;"","&lt;LABEL NAME=""LA-TB"&amp;RIGHT("0"&amp;TEXT(COUNTIF(I$2:I53,"普通入力"),"#"),2)&amp;""" TITLE="""&amp;G53&amp;""" FORECOLOR=""#00000000"" BACKCOLOR=""#00C0C0C0"" FONTNAME=""ＭＳ ゴシック"" FONTSIZE=""9"" OUTPUT=""0"" LEFT="""&amp;TEXT(Q53+100+LENB(D53)*100+O53*92+320,"#")&amp;""" TOP="""&amp;R53+20&amp;""" WIDTH="""&amp;TEXT(LENB(G53)*100,"#")&amp;""" HEIGHT="""&amp;T53&amp;""" &gt;",""),Z53)</f>
        <v>&lt;LABEL NAME="L-LB16" TITLE="今回の妊娠" FORECOLOR="#00000000" BACKCOLOR="#00C0C0C0" FONTNAME="ＭＳ ゴシック" FONTSIZE="9" OUTPUT="0" LEFT="10938" TOP="310"WIDTH="900" HEIGHT="420" &gt;&lt;LISTBOX NAME="LB16" ELEMENT="今回の妊娠" FORECOLOR="#00080000" BACKCOLOR="#00FFFFFF" FONTNAME="ＭＳ ゴシック" FONTSIZE="9" IMEMODE="02" BEFORESTRING="今回の妊娠 " AFTERSTRING="" MULTIPLE="FALSE" MINVALUE="" SKIP="True" OUTPUT="2"  LEFT="11938" TOP="290" WIDTH="856" HEIGHT="420" TABINDEX="46" OUTFORECOLOR="#00000000" OUTBR="AFTER"&gt;&lt;LISTBOXOPTION TITLE="自然妊娠" SELECTED="True" VALUE="自然妊娠"&gt;&lt;LISTBOXOPTION TITLE="それ以外" VALUE="それ以外"&gt;&lt;/LISTBOX&gt;</v>
      </c>
      <c r="Z53" s="12" t="str">
        <f ca="1">IF(OR(I53="複数選択",I53="択一"),"&lt;LABEL NAME=""L-LB"&amp;RIGHT("0"&amp;TEXT(COUNTIF(I$2:I53,"複数選択")+COUNTIF(I$2:I53,"択一"),"#"),2)&amp;""" TITLE="""&amp;D53&amp;""" FORECOLOR=""#00000000"" BACKCOLOR=""#00C0C0C0"" FONTNAME=""ＭＳ ゴシック"" FONTSIZE=""9"" OUTPUT=""0"" LEFT="""&amp;Q53&amp;""" TOP="""&amp;R53+20&amp;"""WIDTH="""&amp;TEXT(LENB(D53)*90,"#")&amp;""" HEIGHT="""&amp;T53&amp;""" &gt;&lt;LISTBOX NAME=""LB"&amp;RIGHT("0"&amp;TEXT(COUNTIF(I$2:I53,"複数選択")+COUNTIF(I$2:I53,"択一"),"#"),2)&amp;""" ELEMENT="""&amp;D53&amp;""" FORECOLOR=""#00080000"" BACKCOLOR=""#00FFFFFF"" FONTNAME=""ＭＳ ゴシック"" FONTSIZE=""9"""&amp;IF(J53="文字列",""," DATATYPE=""NUMERIC""")&amp;" IMEMODE="""&amp;IF(K53="全角","04","02")&amp;""" BEFORESTRING="""&amp;E53&amp;" "" AFTERSTRING="""&amp;G53&amp;""" MULTIPLE="""&amp;IF(I53="複数選択","True")&amp;""" MINVALUE="""&amp;N53&amp;""" SKIP="""&amp;IF(H53="必須","False","True")&amp;""" OUTPUT=""2""  LEFT="""&amp;TEXT(Q53+100+LENB(D53)*90,"#")&amp;""" TOP="""&amp;R53&amp;""" WIDTH="""&amp;TEXT(O53*92+120,"#")&amp;""" HEIGHT="""&amp;T53&amp;""" TABINDEX="""&amp;TEXT(COUNTA(I$2:I53),"#")&amp;""" OUTFORECOLOR=""#00000000"" OUTBR=""AFTER""&gt;&lt;LISTBOXOPTION TITLE="""&amp;LEFT(L53,SEARCH("｜",L53)-1)&amp;""" SELECTED=""True"" VALUE="""&amp;LEFT(L53,SEARCH("｜",L53)-1)&amp;"""&gt;"&amp;IFERROR("&lt;LISTBOXOPTION TITLE="""&amp;
MID(L53,SEARCH("★",SUBSTITUTE(L53,"｜","★",1))+1,SEARCH("★",SUBSTITUTE(L53,"｜","★",2))-SEARCH("★",SUBSTITUTE(L53,"｜","★",1))-1)&amp;""" VALUE="""&amp;MID(L53,SEARCH("★",SUBSTITUTE(L53,"｜","★",1))+1,SEARCH("★",SUBSTITUTE(L53,"｜","★",2))-SEARCH("★",SUBSTITUTE(L53,"｜","★",1))-1)&amp;"""&gt;","")&amp;
IFERROR("&lt;LISTBOXOPTION TITLE="""&amp;MID(L53,
SEARCH("★",SUBSTITUTE(L53,"｜","★",2))+1,SEARCH("★",SUBSTITUTE(L53,"｜","★",3))-SEARCH("★",SUBSTITUTE(L53,"｜","★",2))-1)&amp;""" VALUE="""&amp;MID(L53,SEARCH("★",SUBSTITUTE(L53,"｜","★",2))+1,SEARCH("★",SUBSTITUTE(L53,"｜","★",3))-SEARCH("★",SUBSTITUTE(L53,"｜","★",2))-1)&amp;"""&gt;","")&amp;IFERROR("&lt;LISTBOXOPTION TITLE="""&amp;MID(L53,SEARCH("★",SUBSTITUTE(L53,"｜","★",3))+1,SEARCH("★",SUBSTITUTE(L53,"｜","★",4))-SEARCH("★",SUBSTITUTE(L53,"｜","★",3))-1)&amp;""" VALUE="""&amp;MID(L53,SEARCH("★",SUBSTITUTE(L53,"｜","★",3))+1,SEARCH("★",SUBSTITUTE(L53,"｜","★",4))-SEARCH("★",SUBSTITUTE(L53,"｜","★",3))-1)&amp;"""&gt;","")&amp;IFERROR("&lt;LISTBOXOPTION TITLE="""&amp;MID(L53,SEARCH("★",SUBSTITUTE(L53,"｜","★",4))+1,SEARCH("★",SUBSTITUTE(L53,"｜","★",5))-SEARCH("★",SUBSTITUTE(L53,"｜","★",4))-1)&amp;""" VALUE="""&amp;MID(L53,SEARCH("★",SUBSTITUTE(L53,"｜","★",4))+1,SEARCH("★",SUBSTITUTE(L53,"｜","★",5))-SEARCH("★",SUBSTITUTE(L53,"｜","★",4))-1
)&amp;"""&gt;","")&amp;
IFERROR("&lt;LISTBOXOPTION TITLE="""&amp;MID(L53,SEARCH("★",SUBSTITUTE(L53,"｜","★",5))+1,SEARCH("★",SUBSTITUTE(L53,"｜","★",6))-SEARCH("★",SUBSTITUTE(L53,"｜","★",5))-1)&amp;""" VALUE="""&amp;MID(L53,SEARCH("★",SUBSTITUTE(L53,"｜","★",5))+1,SEARCH("★",SUBSTITUTE(L53,"｜","★",6))-SEARCH("★",SUBSTITUTE(L53,"｜","★",5))-1
)&amp;"""&gt;","")&amp;IFERROR("&lt;LISTBOXOPTION TITLE="""&amp;MID(L53,SEARCH("★",SUBSTITUTE(L53,"｜","★",6))+1,SEARCH("★",SUBSTITUTE(L53,"｜","★",7))-SEARCH("★",SUBSTITUTE(L53,"｜","★",6))-1)&amp;""" VALUE="""&amp;MID(L53,SEARCH("★",SUBSTITUTE(L53,"｜","★",6))+1,SEARCH("★",SUBSTITUTE(L53,"｜","★",7))-SEARCH("★",SUBSTITUTE(L53,"｜","★",6))-1
)&amp;"""&gt;","")&amp;IFERROR("&lt;LISTBOXOPTION TITLE="""&amp;MID(L53,SEARCH("★",SUBSTITUTE(L53,"｜","★",7))+1,SEARCH("★",SUBSTITUTE(L53,"｜","★",8))-SEARCH("★",SUBSTITUTE(L53,"｜","★",7))-1)&amp;""" VALUE="""&amp;MID(L53,SEARCH("★",SUBSTITUTE(L53,"｜","★",7))+1,SEARCH("★",SUBSTITUTE(L53,"｜","★",8))-SEARCH("★",SUBSTITUTE(L53,"｜","★",7))-1
)&amp;"""&gt;","")&amp;IFERROR("&lt;LISTBOXOPTION TITLE="""&amp;MID(L53,SEARCH("★",SUBSTITUTE(L53,"｜","★",8))+1,SEARCH("★",SUBSTITUTE(L53,"｜","★",9))-SEARCH("★",SUBSTITUTE(L53,"｜","★",8))-1)&amp;""" VALUE="""&amp;MID(L53,SEARCH("★",SUBSTITUTE(L53,"｜","★",8))+1,SEARCH("★",SUBSTITUTE(L53,"｜","★",9))-SEARCH("★",SUBSTITUTE(L53,"｜","★",8))-1
)&amp;"""&gt;","")&amp;IFERROR("&lt;LISTBOXOPTION TITLE="""&amp;MID(L53,SEARCH("★",SUBSTITUTE(L53,"｜","★",9))+1,SEARCH("★",SUBSTITUTE(L53,"｜","★",10))-SEARCH("★",SUBSTITUTE(L53,"｜","★",9))-1)&amp;""" VALUE="""&amp;MID(L53,SEARCH("★",SUBSTITUTE(L53,"｜","★",9))+1,SEARCH("★",SUBSTITUTE(L53,"｜","★",10))-SEARCH("★",SUBSTITUTE(L53,"｜","★",9))-1
)&amp;"""&gt;","")&amp;IFERROR("&lt;LISTBOXOPTION TITLE="""&amp;MID(L53,SEARCH("★",SUBSTITUTE(L53,"｜","★",10))+1,SEARCH("★",SUBSTITUTE(L53,"｜","★",11))-SEARCH("★",SUBSTITUTE(L53,"｜","★",10))-1)&amp;""" VALUE="""&amp;MID(L53,SEARCH("★",SUBSTITUTE(L53,"｜","★",10))+1,SEARCH("★",SUBSTITUTE(L53,"｜","★",11))-SEARCH("★",SUBSTITUTE(L53,"｜","★",10))-1
)&amp;"""&gt;","")&amp;IFERROR("&lt;LISTBOXOPTION TITLE="""&amp;MID(L53,SEARCH("★",SUBSTITUTE(L53,"｜","★",11))+1,SEARCH("★",SUBSTITUTE(L53,"｜","★",12))-SEARCH("★",SUBSTITUTE(L53,"｜","★",11))-1)&amp;""" VALUE="""&amp;MID(L53,SEARCH("★",SUBSTITUTE(L53,"｜","★",11))+1,SEARCH("★",SUBSTITUTE(L53,"｜","★",12))-SEARCH("★",SUBSTITUTE(L53,"｜","★",11))-1
)&amp;"""&gt;","")&amp;IFERROR("&lt;LISTBOXOPTION TITLE="""&amp;MID(L53,SEARCH("★",SUBSTITUTE(L53,"｜","★",12))+1,SEARCH("★",SUBSTITUTE(L53,"｜","★",13))-SEARCH("★",SUBSTITUTE(L53,"｜","★",12))-1)&amp;""" VALUE="""&amp;MID(L53,SEARCH("★",SUBSTITUTE(L53,"｜","★",12))+1,SEARCH("★",SUBSTITUTE(L53,"｜","★",13))-SEARCH("★",SUBSTITUTE(L53,"｜","★",12))-1
)&amp;"""&gt;","")&amp;IFERROR("&lt;LISTBOXOPTION TITLE="""&amp;MID(L53,SEARCH("★",SUBSTITUTE(L53,"｜","★",13))+1,SEARCH("★",SUBSTITUTE(L53,"｜","★",14))-SEARCH("★",SUBSTITUTE(L53,"｜","★",13))-1)&amp;""" VALUE="""&amp;MID(L53,SEARCH("★",SUBSTITUTE(L53,"｜","★",13))+1,SEARCH("★",SUBSTITUTE(L53,"｜","★",14))-SEARCH("★",SUBSTITUTE(L53,"｜","★",13))-1
)&amp;"""&gt;","")&amp;IFERROR("&lt;LISTBOXOPTION TITLE="""&amp;MID(L53,SEARCH("★",SUBSTITUTE(L53,"｜","★",14))+1,SEARCH("★",SUBSTITUTE(L53,"｜","★",15))-SEARCH("★",SUBSTITUTE(L53,"｜","★",14))-1)&amp;""" VALUE="""&amp;MID(L53,SEARCH("★",SUBSTITUTE(L53,"｜","★",14))+1,SEARCH("★",SUBSTITUTE(L53,"｜","★",15))-SEARCH("★",SUBSTITUTE(L53,"｜","★",14))-1
)&amp;"""&gt;","")&amp;IFERROR("&lt;LISTBOXOPTION TITLE="""&amp;MID(L53,SEARCH("★",SUBSTITUTE(L53,"｜","★",15))+1,SEARCH("★",SUBSTITUTE(L53,"｜","★",16))-SEARCH("★",SUBSTITUTE(L53,"｜","★",15))-1)&amp;""" VALUE="""&amp;MID(L53,SEARCH("★",SUBSTITUTE(L53,"｜","★",15))+1,SEARCH("★",SUBSTITUTE(L53,"｜","★",16))-SEARCH("★",SUBSTITUTE(L53,"｜","★",15))-1
)&amp;"""&gt;","")&amp;IFERROR("&lt;LISTBOXOPTION TITLE="""&amp;MID(L53,SEARCH("★",SUBSTITUTE(L53,"｜","★",16))+1,SEARCH("★",SUBSTITUTE(L53,"｜","★",17))-SEARCH("★",SUBSTITUTE(L53,"｜","★",16))-1)&amp;""" VALUE="""&amp;MID(L53,SEARCH("★",SUBSTITUTE(L53,"｜","★",16))+1,SEARCH("★",SUBSTITUTE(L53,"｜","★",16))-SEARCH("★",SUBSTITUTE(L53,"｜","★",16))-1
)&amp;"""&gt;","")&amp;"&lt;/LISTBOX&gt;"&amp;IF(G53&lt;&gt;"","&lt;LABEL NAME=""LA-LB"&amp;RIGHT("0"&amp;TEXT(COUNTIF(I$2:I53,"複数選択")+COUNTIF(I$2:I53,"択一"),"#"),2)&amp;""" TITLE="""&amp;G53&amp;""" FORECOLOR=""#00000000"" BACKCOLOR=""#00C0C0C0"" FONTNAME=""ＭＳ ゴシック"" FONTSIZE=""9"" OUTPUT=""0"" LEFT="""&amp;TEXT(Q53+100+LENB(D53)*90+O53*110+100,"#")&amp;""" TOP="""&amp;R53+20&amp;""" WIDTH="""&amp;TEXT(LEN(G53)*400,"#")&amp;""" HEIGHT="""&amp;T53&amp;""" &gt;",""),AA53)</f>
        <v>&lt;LABEL NAME="L-LB16" TITLE="今回の妊娠" FORECOLOR="#00000000" BACKCOLOR="#00C0C0C0" FONTNAME="ＭＳ ゴシック" FONTSIZE="9" OUTPUT="0" LEFT="10938" TOP="310"WIDTH="900" HEIGHT="420" &gt;&lt;LISTBOX NAME="LB16" ELEMENT="今回の妊娠" FORECOLOR="#00080000" BACKCOLOR="#00FFFFFF" FONTNAME="ＭＳ ゴシック" FONTSIZE="9" IMEMODE="02" BEFORESTRING="今回の妊娠 " AFTERSTRING="" MULTIPLE="FALSE" MINVALUE="" SKIP="True" OUTPUT="2"  LEFT="11938" TOP="290" WIDTH="856" HEIGHT="420" TABINDEX="46" OUTFORECOLOR="#00000000" OUTBR="AFTER"&gt;&lt;LISTBOXOPTION TITLE="自然妊娠" SELECTED="True" VALUE="自然妊娠"&gt;&lt;LISTBOXOPTION TITLE="それ以外" VALUE="それ以外"&gt;&lt;/LISTBOX&gt;</v>
      </c>
      <c r="AA53" s="12" t="str">
        <f>IF(I53="文字表示","&lt;LABEL NAME=""LL"&amp;RIGHT("0"&amp;TEXT(COUNTIF(I$2:I53,"文字表示"),"#"),2)&amp;""" TITLE="""&amp;F53&amp;""" FORECOLOR=""#00000000"" BACKCOLOR=""#00C0C0C0"" FONTNAME=""ＭＳ ゴシック"" FONTSIZE=""9"" OUTPUT=""0"" LEFT="""&amp;Q53&amp;""" TOP="""&amp;R53+20&amp;"""WIDTH="""&amp;TEXT(LENB(F53)*92,"#")&amp;""" HEIGHT="""&amp;T53&amp;""" &gt;","エラー")</f>
        <v>エラー</v>
      </c>
    </row>
    <row r="54" spans="1:27" ht="15.75" customHeight="1" x14ac:dyDescent="0.15">
      <c r="A54" s="25"/>
      <c r="B54" s="25"/>
      <c r="C54" s="25"/>
      <c r="D54" s="16" t="s">
        <v>123</v>
      </c>
      <c r="E54" s="16" t="s">
        <v>123</v>
      </c>
      <c r="F54" s="25"/>
      <c r="G54" s="25"/>
      <c r="H54" s="26"/>
      <c r="I54" s="23" t="s">
        <v>120</v>
      </c>
      <c r="J54" s="23" t="s">
        <v>56</v>
      </c>
      <c r="K54" s="26"/>
      <c r="L54" s="16" t="s">
        <v>132</v>
      </c>
      <c r="M54" s="25"/>
      <c r="N54" s="25"/>
      <c r="O54" s="25">
        <v>15</v>
      </c>
      <c r="P54" s="9" t="str">
        <f ca="1">IF(C54&lt;&gt;"",IF(COUNTA(C$2:C54)=1,"&lt;GROUP ELEMENT=""GP"&amp;RIGHT("0"&amp;COUNTA(C$2:C54),2)&amp;""" NAME=""GP"&amp;RIGHT("0"&amp;COUNTA(C$2:C54),2)&amp;""" TITLE="""&amp;C54&amp;""" FORECOLOR=""#00000000"" BACKCOLOR=""#00C0C0C0"" FONTSIZE=""9"" OUTPUT=""0"" LEFT="""&amp;Q54&amp;""" TOP="""&amp;R54&amp;""" WIDTH="""&amp;S54&amp;""" HEIGHT="""&amp;T54&amp;""" OUTFORECOLOR=""#00000000""&gt;",IF(C54="終了","&lt;/GROUP&gt;&lt;COMMANDBUTTON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ELEMENT=""GP"&amp;RIGHT("0"&amp;TEXT(COUNTA(C$2:C54),"#"),2)&amp;""" NAME=""GP"&amp;RIGHT("0"&amp;COUNTA(C$2:C54),2)&amp;""" TITLE="""&amp;C54&amp;""" FORECOLOR=""#00000000"" BACKCOLOR=""#00C0C0C0"" FONTSIZE=""9"" OUTPUT=""0"" LEFT="""&amp;Q54&amp;""" TOP="""&amp;R54&amp;""" WIDTH="""&amp;S54&amp;""" HEIGHT="""&amp;T54&amp;""" OUTFORECOLOR=""#00000000""&gt;")),Y54)</f>
        <v>&lt;LABEL NAME="L-LB17" TITLE="それ以外の場合" FORECOLOR="#00000000" BACKCOLOR="#00C0C0C0" FONTNAME="ＭＳ ゴシック" FONTSIZE="9" OUTPUT="0" LEFT="60" TOP="1510"WIDTH="1260" HEIGHT="1180" &gt;&lt;LISTBOX NAME="LB17" ELEMENT="それ以外の場合" FORECOLOR="#00080000" BACKCOLOR="#00FFFFFF" FONTNAME="ＭＳ ゴシック" FONTSIZE="9" IMEMODE="02" BEFORESTRING="それ以外の場合 " AFTERSTRING="" MULTIPLE="True" MINVALUE="" SKIP="True" OUTPUT="2"  LEFT="1420" TOP="1490" WIDTH="1500" HEIGHT="1180" TABINDEX="47" OUTFORECOLOR="#00000000" OUTBR="AFTER"&gt;&lt;LISTBOXOPTION TITLE="＿" SELECTED="True" VALUE="＿"&gt;&lt;LISTBOXOPTION TITLE="タイミング" VALUE="タイミング"&gt;&lt;LISTBOXOPTION TITLE="人工授精（AIH）" VALUE="人工授精（AIH）"&gt;&lt;LISTBOXOPTION TITLE="体外受精（IVF）" VALUE="体外受精（IVF）"&gt;&lt;LISTBOXOPTION TITLE="顕微授精（ICSI）" VALUE="顕微授精（ICSI）"&gt;&lt;LISTBOXOPTION TITLE="その他" VALUE="その他"&gt;&lt;/LISTBOX&gt;</v>
      </c>
      <c r="Q54" s="14">
        <f t="shared" si="29"/>
        <v>60</v>
      </c>
      <c r="R54" s="14">
        <f t="shared" ca="1" si="30"/>
        <v>1490</v>
      </c>
      <c r="S54" s="14">
        <f t="shared" si="31"/>
        <v>3468</v>
      </c>
      <c r="T54" s="14">
        <f ca="1">IF(C54&lt;&gt;"",SUM(INDIRECT("V"&amp;ROW()):INDIRECT("V"&amp;X55))+400,MAX(190*(IFERROR(SEARCH("★",SUBSTITUTE(L54,"｜","★",1))&gt;0,0)+IFERROR(SEARCH("★",SUBSTITUTE(L54,"｜","★",2))&gt;0,0)+IFERROR(SEARCH("★",SUBSTITUTE(L54,"｜","★",3))&gt;0,0)+IFERROR(SEARCH("★",SUBSTITUTE(L54,"｜","★",4))&gt;0,0)+IFERROR(SEARCH("★",SUBSTITUTE(L54,"｜","★",5))&gt;0,0)+IFERROR(SEARCH("★",SUBSTITUTE(L54,"｜","★",6))&gt;0,0)+IFERROR(SEARCH("★",SUBSTITUTE(L54,"｜","★",7))&gt;0,0)+IFERROR(SEARCH("★",SUBSTITUTE(L54,"｜","★",8))&gt;0,0)+IFERROR(SEARCH("★",SUBSTITUTE(L54,"｜","★",9))&gt;0,0)+IFERROR(SEARCH("★",SUBSTITUTE(L54,"｜","★",10))&gt;0,0)+IFERROR(SEARCH("★",SUBSTITUTE(L54,"｜","★",11))&gt;0,0)+IFERROR(SEARCH("★",SUBSTITUTE(L54,"｜","★",12))&gt;0,0)+IFERROR(SEARCH("★",SUBSTITUTE(L54,"｜","★",13))&gt;0,0)+IFERROR(SEARCH("★",SUBSTITUTE(L54,"｜","★",14))&gt;0,0)+IFERROR(SEARCH("★",SUBSTITUTE(L54,"｜","★",15))&gt;0,0))+40,280))</f>
        <v>1180</v>
      </c>
      <c r="U54" s="14">
        <f t="shared" ca="1" si="32"/>
        <v>1180</v>
      </c>
      <c r="V54" s="14">
        <f t="shared" si="33"/>
        <v>0</v>
      </c>
      <c r="W54" s="14">
        <f t="shared" si="34"/>
        <v>49</v>
      </c>
      <c r="X54" s="14">
        <f t="shared" si="35"/>
        <v>58</v>
      </c>
      <c r="Y54" s="12" t="str">
        <f ca="1">IF(I54="普通入力","&lt;LABEL NAME=""L-TB"&amp;RIGHT("0"&amp;TEXT(COUNTIF(I$2:I54,"普通入力"),"#"),2)&amp;""" TITLE="""&amp;D54&amp;""" FORECOLOR=""#00000000"" BACKCOLOR=""#00C0C0C0"" FONTNAME=""ＭＳ ゴシック"" FONTSIZE=""9"" OUTPUT=""0"" LEFT="""&amp;Q54&amp;""" TOP="""&amp;R54+20&amp;"""WIDTH="""&amp;TEXT(LENB(D54)*100,"#")&amp;""" HEIGHT="""&amp;T54&amp;""" &gt;&lt;TEXTBOX NAME=""TB"&amp;RIGHT("0"&amp;TEXT(COUNTIF(I$2:I54,"普通入力"),"#"),2)&amp;""" ELEMENT="""&amp;D54&amp;""" FORECOLOR=""#00080000"" BACKCOLOR=""#00FFFFFF"" FONTNAME=""ＭＳ ゴシック"" FONTSIZE=""9"""&amp;IF(J54="文字列",""," DATATYPE=""NUMERIC""")&amp;"DECIMALPLACES="""&amp;IF(LEFT(J54,2)="小数",RIGHT(J54,1),0)&amp;""" IMEMODE="""&amp;IF(K54="全角","04","02")&amp;""" BEFORESTRING="""&amp;E54&amp;" "" AFTERSTRING="""&amp;G54&amp;""" MAXVALUE="""&amp;M54&amp;""" MINVALUE="""&amp;N54&amp;""" SKIP="""&amp;IF(H54="必須","False","True")&amp;""" OUTPUT=""2""  LEFT="""&amp;TEXT(Q54+100+LENB(D54)*100,"#")&amp;""" TOP="""&amp;R54&amp;""" WIDTH="""&amp;TEXT(220+O54*92,"#")&amp;""" HEIGHT="""&amp;T54&amp;""" TABINDEX="""&amp;TEXT(COUNTA(I$2:I54),"#")&amp;""" OUTFORECOLOR=""#00000000"" OUTBR=""AFTER""&gt;"&amp;IF(G54&lt;&gt;"","&lt;LABEL NAME=""LA-TB"&amp;RIGHT("0"&amp;TEXT(COUNTIF(I$2:I54,"普通入力"),"#"),2)&amp;""" TITLE="""&amp;G54&amp;""" FORECOLOR=""#00000000"" BACKCOLOR=""#00C0C0C0"" FONTNAME=""ＭＳ ゴシック"" FONTSIZE=""9"" OUTPUT=""0"" LEFT="""&amp;TEXT(Q54+100+LENB(D54)*100+O54*92+320,"#")&amp;""" TOP="""&amp;R54+20&amp;""" WIDTH="""&amp;TEXT(LENB(G54)*100,"#")&amp;""" HEIGHT="""&amp;T54&amp;""" &gt;",""),Z54)</f>
        <v>&lt;LABEL NAME="L-LB17" TITLE="それ以外の場合" FORECOLOR="#00000000" BACKCOLOR="#00C0C0C0" FONTNAME="ＭＳ ゴシック" FONTSIZE="9" OUTPUT="0" LEFT="60" TOP="1510"WIDTH="1260" HEIGHT="1180" &gt;&lt;LISTBOX NAME="LB17" ELEMENT="それ以外の場合" FORECOLOR="#00080000" BACKCOLOR="#00FFFFFF" FONTNAME="ＭＳ ゴシック" FONTSIZE="9" IMEMODE="02" BEFORESTRING="それ以外の場合 " AFTERSTRING="" MULTIPLE="True" MINVALUE="" SKIP="True" OUTPUT="2"  LEFT="1420" TOP="1490" WIDTH="1500" HEIGHT="1180" TABINDEX="47" OUTFORECOLOR="#00000000" OUTBR="AFTER"&gt;&lt;LISTBOXOPTION TITLE="＿" SELECTED="True" VALUE="＿"&gt;&lt;LISTBOXOPTION TITLE="タイミング" VALUE="タイミング"&gt;&lt;LISTBOXOPTION TITLE="人工授精（AIH）" VALUE="人工授精（AIH）"&gt;&lt;LISTBOXOPTION TITLE="体外受精（IVF）" VALUE="体外受精（IVF）"&gt;&lt;LISTBOXOPTION TITLE="顕微授精（ICSI）" VALUE="顕微授精（ICSI）"&gt;&lt;LISTBOXOPTION TITLE="その他" VALUE="その他"&gt;&lt;/LISTBOX&gt;</v>
      </c>
      <c r="Z54" s="12" t="str">
        <f ca="1">IF(OR(I54="複数選択",I54="択一"),"&lt;LABEL NAME=""L-LB"&amp;RIGHT("0"&amp;TEXT(COUNTIF(I$2:I54,"複数選択")+COUNTIF(I$2:I54,"択一"),"#"),2)&amp;""" TITLE="""&amp;D54&amp;""" FORECOLOR=""#00000000"" BACKCOLOR=""#00C0C0C0"" FONTNAME=""ＭＳ ゴシック"" FONTSIZE=""9"" OUTPUT=""0"" LEFT="""&amp;Q54&amp;""" TOP="""&amp;R54+20&amp;"""WIDTH="""&amp;TEXT(LENB(D54)*90,"#")&amp;""" HEIGHT="""&amp;T54&amp;""" &gt;&lt;LISTBOX NAME=""LB"&amp;RIGHT("0"&amp;TEXT(COUNTIF(I$2:I54,"複数選択")+COUNTIF(I$2:I54,"択一"),"#"),2)&amp;""" ELEMENT="""&amp;D54&amp;""" FORECOLOR=""#00080000"" BACKCOLOR=""#00FFFFFF"" FONTNAME=""ＭＳ ゴシック"" FONTSIZE=""9"""&amp;IF(J54="文字列",""," DATATYPE=""NUMERIC""")&amp;" IMEMODE="""&amp;IF(K54="全角","04","02")&amp;""" BEFORESTRING="""&amp;E54&amp;" "" AFTERSTRING="""&amp;G54&amp;""" MULTIPLE="""&amp;IF(I54="複数選択","True")&amp;""" MINVALUE="""&amp;N54&amp;""" SKIP="""&amp;IF(H54="必須","False","True")&amp;""" OUTPUT=""2""  LEFT="""&amp;TEXT(Q54+100+LENB(D54)*90,"#")&amp;""" TOP="""&amp;R54&amp;""" WIDTH="""&amp;TEXT(O54*92+120,"#")&amp;""" HEIGHT="""&amp;T54&amp;""" TABINDEX="""&amp;TEXT(COUNTA(I$2:I54),"#")&amp;""" OUTFORECOLOR=""#00000000"" OUTBR=""AFTER""&gt;&lt;LISTBOXOPTION TITLE="""&amp;LEFT(L54,SEARCH("｜",L54)-1)&amp;""" SELECTED=""True"" VALUE="""&amp;LEFT(L54,SEARCH("｜",L54)-1)&amp;"""&gt;"&amp;IFERROR("&lt;LISTBOXOPTION TITLE="""&amp;
MID(L54,SEARCH("★",SUBSTITUTE(L54,"｜","★",1))+1,SEARCH("★",SUBSTITUTE(L54,"｜","★",2))-SEARCH("★",SUBSTITUTE(L54,"｜","★",1))-1)&amp;""" VALUE="""&amp;MID(L54,SEARCH("★",SUBSTITUTE(L54,"｜","★",1))+1,SEARCH("★",SUBSTITUTE(L54,"｜","★",2))-SEARCH("★",SUBSTITUTE(L54,"｜","★",1))-1)&amp;"""&gt;","")&amp;
IFERROR("&lt;LISTBOXOPTION TITLE="""&amp;MID(L54,
SEARCH("★",SUBSTITUTE(L54,"｜","★",2))+1,SEARCH("★",SUBSTITUTE(L54,"｜","★",3))-SEARCH("★",SUBSTITUTE(L54,"｜","★",2))-1)&amp;""" VALUE="""&amp;MID(L54,SEARCH("★",SUBSTITUTE(L54,"｜","★",2))+1,SEARCH("★",SUBSTITUTE(L54,"｜","★",3))-SEARCH("★",SUBSTITUTE(L54,"｜","★",2))-1)&amp;"""&gt;","")&amp;IFERROR("&lt;LISTBOXOPTION TITLE="""&amp;MID(L54,SEARCH("★",SUBSTITUTE(L54,"｜","★",3))+1,SEARCH("★",SUBSTITUTE(L54,"｜","★",4))-SEARCH("★",SUBSTITUTE(L54,"｜","★",3))-1)&amp;""" VALUE="""&amp;MID(L54,SEARCH("★",SUBSTITUTE(L54,"｜","★",3))+1,SEARCH("★",SUBSTITUTE(L54,"｜","★",4))-SEARCH("★",SUBSTITUTE(L54,"｜","★",3))-1)&amp;"""&gt;","")&amp;IFERROR("&lt;LISTBOXOPTION TITLE="""&amp;MID(L54,SEARCH("★",SUBSTITUTE(L54,"｜","★",4))+1,SEARCH("★",SUBSTITUTE(L54,"｜","★",5))-SEARCH("★",SUBSTITUTE(L54,"｜","★",4))-1)&amp;""" VALUE="""&amp;MID(L54,SEARCH("★",SUBSTITUTE(L54,"｜","★",4))+1,SEARCH("★",SUBSTITUTE(L54,"｜","★",5))-SEARCH("★",SUBSTITUTE(L54,"｜","★",4))-1
)&amp;"""&gt;","")&amp;
IFERROR("&lt;LISTBOXOPTION TITLE="""&amp;MID(L54,SEARCH("★",SUBSTITUTE(L54,"｜","★",5))+1,SEARCH("★",SUBSTITUTE(L54,"｜","★",6))-SEARCH("★",SUBSTITUTE(L54,"｜","★",5))-1)&amp;""" VALUE="""&amp;MID(L54,SEARCH("★",SUBSTITUTE(L54,"｜","★",5))+1,SEARCH("★",SUBSTITUTE(L54,"｜","★",6))-SEARCH("★",SUBSTITUTE(L54,"｜","★",5))-1
)&amp;"""&gt;","")&amp;IFERROR("&lt;LISTBOXOPTION TITLE="""&amp;MID(L54,SEARCH("★",SUBSTITUTE(L54,"｜","★",6))+1,SEARCH("★",SUBSTITUTE(L54,"｜","★",7))-SEARCH("★",SUBSTITUTE(L54,"｜","★",6))-1)&amp;""" VALUE="""&amp;MID(L54,SEARCH("★",SUBSTITUTE(L54,"｜","★",6))+1,SEARCH("★",SUBSTITUTE(L54,"｜","★",7))-SEARCH("★",SUBSTITUTE(L54,"｜","★",6))-1
)&amp;"""&gt;","")&amp;IFERROR("&lt;LISTBOXOPTION TITLE="""&amp;MID(L54,SEARCH("★",SUBSTITUTE(L54,"｜","★",7))+1,SEARCH("★",SUBSTITUTE(L54,"｜","★",8))-SEARCH("★",SUBSTITUTE(L54,"｜","★",7))-1)&amp;""" VALUE="""&amp;MID(L54,SEARCH("★",SUBSTITUTE(L54,"｜","★",7))+1,SEARCH("★",SUBSTITUTE(L54,"｜","★",8))-SEARCH("★",SUBSTITUTE(L54,"｜","★",7))-1
)&amp;"""&gt;","")&amp;IFERROR("&lt;LISTBOXOPTION TITLE="""&amp;MID(L54,SEARCH("★",SUBSTITUTE(L54,"｜","★",8))+1,SEARCH("★",SUBSTITUTE(L54,"｜","★",9))-SEARCH("★",SUBSTITUTE(L54,"｜","★",8))-1)&amp;""" VALUE="""&amp;MID(L54,SEARCH("★",SUBSTITUTE(L54,"｜","★",8))+1,SEARCH("★",SUBSTITUTE(L54,"｜","★",9))-SEARCH("★",SUBSTITUTE(L54,"｜","★",8))-1
)&amp;"""&gt;","")&amp;IFERROR("&lt;LISTBOXOPTION TITLE="""&amp;MID(L54,SEARCH("★",SUBSTITUTE(L54,"｜","★",9))+1,SEARCH("★",SUBSTITUTE(L54,"｜","★",10))-SEARCH("★",SUBSTITUTE(L54,"｜","★",9))-1)&amp;""" VALUE="""&amp;MID(L54,SEARCH("★",SUBSTITUTE(L54,"｜","★",9))+1,SEARCH("★",SUBSTITUTE(L54,"｜","★",10))-SEARCH("★",SUBSTITUTE(L54,"｜","★",9))-1
)&amp;"""&gt;","")&amp;IFERROR("&lt;LISTBOXOPTION TITLE="""&amp;MID(L54,SEARCH("★",SUBSTITUTE(L54,"｜","★",10))+1,SEARCH("★",SUBSTITUTE(L54,"｜","★",11))-SEARCH("★",SUBSTITUTE(L54,"｜","★",10))-1)&amp;""" VALUE="""&amp;MID(L54,SEARCH("★",SUBSTITUTE(L54,"｜","★",10))+1,SEARCH("★",SUBSTITUTE(L54,"｜","★",11))-SEARCH("★",SUBSTITUTE(L54,"｜","★",10))-1
)&amp;"""&gt;","")&amp;IFERROR("&lt;LISTBOXOPTION TITLE="""&amp;MID(L54,SEARCH("★",SUBSTITUTE(L54,"｜","★",11))+1,SEARCH("★",SUBSTITUTE(L54,"｜","★",12))-SEARCH("★",SUBSTITUTE(L54,"｜","★",11))-1)&amp;""" VALUE="""&amp;MID(L54,SEARCH("★",SUBSTITUTE(L54,"｜","★",11))+1,SEARCH("★",SUBSTITUTE(L54,"｜","★",12))-SEARCH("★",SUBSTITUTE(L54,"｜","★",11))-1
)&amp;"""&gt;","")&amp;IFERROR("&lt;LISTBOXOPTION TITLE="""&amp;MID(L54,SEARCH("★",SUBSTITUTE(L54,"｜","★",12))+1,SEARCH("★",SUBSTITUTE(L54,"｜","★",13))-SEARCH("★",SUBSTITUTE(L54,"｜","★",12))-1)&amp;""" VALUE="""&amp;MID(L54,SEARCH("★",SUBSTITUTE(L54,"｜","★",12))+1,SEARCH("★",SUBSTITUTE(L54,"｜","★",13))-SEARCH("★",SUBSTITUTE(L54,"｜","★",12))-1
)&amp;"""&gt;","")&amp;IFERROR("&lt;LISTBOXOPTION TITLE="""&amp;MID(L54,SEARCH("★",SUBSTITUTE(L54,"｜","★",13))+1,SEARCH("★",SUBSTITUTE(L54,"｜","★",14))-SEARCH("★",SUBSTITUTE(L54,"｜","★",13))-1)&amp;""" VALUE="""&amp;MID(L54,SEARCH("★",SUBSTITUTE(L54,"｜","★",13))+1,SEARCH("★",SUBSTITUTE(L54,"｜","★",14))-SEARCH("★",SUBSTITUTE(L54,"｜","★",13))-1
)&amp;"""&gt;","")&amp;IFERROR("&lt;LISTBOXOPTION TITLE="""&amp;MID(L54,SEARCH("★",SUBSTITUTE(L54,"｜","★",14))+1,SEARCH("★",SUBSTITUTE(L54,"｜","★",15))-SEARCH("★",SUBSTITUTE(L54,"｜","★",14))-1)&amp;""" VALUE="""&amp;MID(L54,SEARCH("★",SUBSTITUTE(L54,"｜","★",14))+1,SEARCH("★",SUBSTITUTE(L54,"｜","★",15))-SEARCH("★",SUBSTITUTE(L54,"｜","★",14))-1
)&amp;"""&gt;","")&amp;IFERROR("&lt;LISTBOXOPTION TITLE="""&amp;MID(L54,SEARCH("★",SUBSTITUTE(L54,"｜","★",15))+1,SEARCH("★",SUBSTITUTE(L54,"｜","★",16))-SEARCH("★",SUBSTITUTE(L54,"｜","★",15))-1)&amp;""" VALUE="""&amp;MID(L54,SEARCH("★",SUBSTITUTE(L54,"｜","★",15))+1,SEARCH("★",SUBSTITUTE(L54,"｜","★",16))-SEARCH("★",SUBSTITUTE(L54,"｜","★",15))-1
)&amp;"""&gt;","")&amp;IFERROR("&lt;LISTBOXOPTION TITLE="""&amp;MID(L54,SEARCH("★",SUBSTITUTE(L54,"｜","★",16))+1,SEARCH("★",SUBSTITUTE(L54,"｜","★",17))-SEARCH("★",SUBSTITUTE(L54,"｜","★",16))-1)&amp;""" VALUE="""&amp;MID(L54,SEARCH("★",SUBSTITUTE(L54,"｜","★",16))+1,SEARCH("★",SUBSTITUTE(L54,"｜","★",16))-SEARCH("★",SUBSTITUTE(L54,"｜","★",16))-1
)&amp;"""&gt;","")&amp;"&lt;/LISTBOX&gt;"&amp;IF(G54&lt;&gt;"","&lt;LABEL NAME=""LA-LB"&amp;RIGHT("0"&amp;TEXT(COUNTIF(I$2:I54,"複数選択")+COUNTIF(I$2:I54,"択一"),"#"),2)&amp;""" TITLE="""&amp;G54&amp;""" FORECOLOR=""#00000000"" BACKCOLOR=""#00C0C0C0"" FONTNAME=""ＭＳ ゴシック"" FONTSIZE=""9"" OUTPUT=""0"" LEFT="""&amp;TEXT(Q54+100+LENB(D54)*90+O54*110+100,"#")&amp;""" TOP="""&amp;R54+20&amp;""" WIDTH="""&amp;TEXT(LEN(G54)*400,"#")&amp;""" HEIGHT="""&amp;T54&amp;""" &gt;",""),AA54)</f>
        <v>&lt;LABEL NAME="L-LB17" TITLE="それ以外の場合" FORECOLOR="#00000000" BACKCOLOR="#00C0C0C0" FONTNAME="ＭＳ ゴシック" FONTSIZE="9" OUTPUT="0" LEFT="60" TOP="1510"WIDTH="1260" HEIGHT="1180" &gt;&lt;LISTBOX NAME="LB17" ELEMENT="それ以外の場合" FORECOLOR="#00080000" BACKCOLOR="#00FFFFFF" FONTNAME="ＭＳ ゴシック" FONTSIZE="9" IMEMODE="02" BEFORESTRING="それ以外の場合 " AFTERSTRING="" MULTIPLE="True" MINVALUE="" SKIP="True" OUTPUT="2"  LEFT="1420" TOP="1490" WIDTH="1500" HEIGHT="1180" TABINDEX="47" OUTFORECOLOR="#00000000" OUTBR="AFTER"&gt;&lt;LISTBOXOPTION TITLE="＿" SELECTED="True" VALUE="＿"&gt;&lt;LISTBOXOPTION TITLE="タイミング" VALUE="タイミング"&gt;&lt;LISTBOXOPTION TITLE="人工授精（AIH）" VALUE="人工授精（AIH）"&gt;&lt;LISTBOXOPTION TITLE="体外受精（IVF）" VALUE="体外受精（IVF）"&gt;&lt;LISTBOXOPTION TITLE="顕微授精（ICSI）" VALUE="顕微授精（ICSI）"&gt;&lt;LISTBOXOPTION TITLE="その他" VALUE="その他"&gt;&lt;/LISTBOX&gt;</v>
      </c>
      <c r="AA54" s="12" t="str">
        <f>IF(I54="文字表示","&lt;LABEL NAME=""LL"&amp;RIGHT("0"&amp;TEXT(COUNTIF(I$2:I54,"文字表示"),"#"),2)&amp;""" TITLE="""&amp;F54&amp;""" FORECOLOR=""#00000000"" BACKCOLOR=""#00C0C0C0"" FONTNAME=""ＭＳ ゴシック"" FONTSIZE=""9"" OUTPUT=""0"" LEFT="""&amp;Q54&amp;""" TOP="""&amp;R54+20&amp;"""WIDTH="""&amp;TEXT(LENB(F54)*92,"#")&amp;""" HEIGHT="""&amp;T54&amp;""" &gt;","エラー")</f>
        <v>エラー</v>
      </c>
    </row>
    <row r="55" spans="1:27" ht="15.75" customHeight="1" x14ac:dyDescent="0.15">
      <c r="A55" s="25"/>
      <c r="B55" s="25"/>
      <c r="C55" s="25"/>
      <c r="D55" s="16" t="s">
        <v>129</v>
      </c>
      <c r="E55" s="16" t="s">
        <v>130</v>
      </c>
      <c r="F55" s="25"/>
      <c r="G55" s="25"/>
      <c r="H55" s="26"/>
      <c r="I55" s="23" t="s">
        <v>120</v>
      </c>
      <c r="J55" s="23" t="s">
        <v>56</v>
      </c>
      <c r="K55" s="26"/>
      <c r="L55" s="16" t="s">
        <v>124</v>
      </c>
      <c r="M55" s="25"/>
      <c r="N55" s="25"/>
      <c r="O55" s="25">
        <v>30</v>
      </c>
      <c r="P55" s="9" t="str">
        <f ca="1">IF(C55&lt;&gt;"",IF(COUNTA(C$2:C55)=1,"&lt;GROUP ELEMENT=""GP"&amp;RIGHT("0"&amp;COUNTA(C$2:C55),2)&amp;""" NAME=""GP"&amp;RIGHT("0"&amp;COUNTA(C$2:C55),2)&amp;""" TITLE="""&amp;C55&amp;""" FORECOLOR=""#00000000"" BACKCOLOR=""#00C0C0C0"" FONTSIZE=""9"" OUTPUT=""0"" LEFT="""&amp;Q55&amp;""" TOP="""&amp;R55&amp;""" WIDTH="""&amp;S55&amp;""" HEIGHT="""&amp;T55&amp;""" OUTFORECOLOR=""#00000000""&gt;",IF(C55="終了","&lt;/GROUP&gt;&lt;COMMANDBUTTON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ELEMENT=""GP"&amp;RIGHT("0"&amp;TEXT(COUNTA(C$2:C55),"#"),2)&amp;""" NAME=""GP"&amp;RIGHT("0"&amp;COUNTA(C$2:C55),2)&amp;""" TITLE="""&amp;C55&amp;""" FORECOLOR=""#00000000"" BACKCOLOR=""#00C0C0C0"" FONTSIZE=""9"" OUTPUT=""0"" LEFT="""&amp;Q55&amp;""" TOP="""&amp;R55&amp;""" WIDTH="""&amp;S55&amp;""" HEIGHT="""&amp;T55&amp;""" OUTFORECOLOR=""#00000000""&gt;")),Y55)</f>
        <v>&lt;LABEL NAME="L-LB18" TITLE="排卵誘発（複数可）" FORECOLOR="#00000000" BACKCOLOR="#00C0C0C0" FONTNAME="ＭＳ ゴシック" FONTSIZE="9" OUTPUT="0" LEFT="3778" TOP="1510"WIDTH="1620" HEIGHT="990" &gt;&lt;LISTBOX NAME="LB18" ELEMENT="排卵誘発（複数可）" FORECOLOR="#00080000" BACKCOLOR="#00FFFFFF" FONTNAME="ＭＳ ゴシック" FONTSIZE="9" IMEMODE="02" BEFORESTRING="排卵誘発（複数可） " AFTERSTRING="" MULTIPLE="True" MINVALUE="" SKIP="True" OUTPUT="2"  LEFT="5498" TOP="1490" WIDTH="2880" HEIGHT="990" TABINDEX="48" OUTFORECOLOR="#00000000" OUTBR="AFTER"&gt;&lt;LISTBOXOPTION TITLE="なし" SELECTED="True" VALUE="なし"&gt;&lt;LISTBOXOPTION TITLE="経口排卵誘発剤" VALUE="経口排卵誘発剤"&gt;&lt;LISTBOXOPTION TITLE="ゴナドトロピン（FSHもしくはHMG）" VALUE="ゴナドトロピン（FSHもしくはHMG）"&gt;&lt;LISTBOXOPTION TITLE="GnRHアナログ（アンタゴニスト）" VALUE="GnRHアナログ（アンタゴニスト）"&gt;&lt;LISTBOXOPTION TITLE="GnRHアナログ（アゴニスト）" VALUE="GnRHアナログ（アゴニスト）"&gt;&lt;/LISTBOX&gt;</v>
      </c>
      <c r="Q55" s="14">
        <f t="shared" si="29"/>
        <v>3778</v>
      </c>
      <c r="R55" s="14">
        <f t="shared" ca="1" si="30"/>
        <v>1490</v>
      </c>
      <c r="S55" s="14">
        <f t="shared" si="31"/>
        <v>5216</v>
      </c>
      <c r="T55" s="14">
        <f ca="1">IF(C55&lt;&gt;"",SUM(INDIRECT("V"&amp;ROW()):INDIRECT("V"&amp;X56))+400,MAX(190*(IFERROR(SEARCH("★",SUBSTITUTE(L55,"｜","★",1))&gt;0,0)+IFERROR(SEARCH("★",SUBSTITUTE(L55,"｜","★",2))&gt;0,0)+IFERROR(SEARCH("★",SUBSTITUTE(L55,"｜","★",3))&gt;0,0)+IFERROR(SEARCH("★",SUBSTITUTE(L55,"｜","★",4))&gt;0,0)+IFERROR(SEARCH("★",SUBSTITUTE(L55,"｜","★",5))&gt;0,0)+IFERROR(SEARCH("★",SUBSTITUTE(L55,"｜","★",6))&gt;0,0)+IFERROR(SEARCH("★",SUBSTITUTE(L55,"｜","★",7))&gt;0,0)+IFERROR(SEARCH("★",SUBSTITUTE(L55,"｜","★",8))&gt;0,0)+IFERROR(SEARCH("★",SUBSTITUTE(L55,"｜","★",9))&gt;0,0)+IFERROR(SEARCH("★",SUBSTITUTE(L55,"｜","★",10))&gt;0,0)+IFERROR(SEARCH("★",SUBSTITUTE(L55,"｜","★",11))&gt;0,0)+IFERROR(SEARCH("★",SUBSTITUTE(L55,"｜","★",12))&gt;0,0)+IFERROR(SEARCH("★",SUBSTITUTE(L55,"｜","★",13))&gt;0,0)+IFERROR(SEARCH("★",SUBSTITUTE(L55,"｜","★",14))&gt;0,0)+IFERROR(SEARCH("★",SUBSTITUTE(L55,"｜","★",15))&gt;0,0))+40,280))</f>
        <v>990</v>
      </c>
      <c r="U55" s="14">
        <f t="shared" ca="1" si="32"/>
        <v>1180</v>
      </c>
      <c r="V55" s="14">
        <f t="shared" si="33"/>
        <v>0</v>
      </c>
      <c r="W55" s="14">
        <f t="shared" si="34"/>
        <v>49</v>
      </c>
      <c r="X55" s="14">
        <f t="shared" si="35"/>
        <v>58</v>
      </c>
      <c r="Y55" s="12" t="str">
        <f ca="1">IF(I55="普通入力","&lt;LABEL NAME=""L-TB"&amp;RIGHT("0"&amp;TEXT(COUNTIF(I$2:I55,"普通入力"),"#"),2)&amp;""" TITLE="""&amp;D55&amp;""" FORECOLOR=""#00000000"" BACKCOLOR=""#00C0C0C0"" FONTNAME=""ＭＳ ゴシック"" FONTSIZE=""9"" OUTPUT=""0"" LEFT="""&amp;Q55&amp;""" TOP="""&amp;R55+20&amp;"""WIDTH="""&amp;TEXT(LENB(D55)*100,"#")&amp;""" HEIGHT="""&amp;T55&amp;""" &gt;&lt;TEXTBOX NAME=""TB"&amp;RIGHT("0"&amp;TEXT(COUNTIF(I$2:I55,"普通入力"),"#"),2)&amp;""" ELEMENT="""&amp;D55&amp;""" FORECOLOR=""#00080000"" BACKCOLOR=""#00FFFFFF"" FONTNAME=""ＭＳ ゴシック"" FONTSIZE=""9"""&amp;IF(J55="文字列",""," DATATYPE=""NUMERIC""")&amp;"DECIMALPLACES="""&amp;IF(LEFT(J55,2)="小数",RIGHT(J55,1),0)&amp;""" IMEMODE="""&amp;IF(K55="全角","04","02")&amp;""" BEFORESTRING="""&amp;E55&amp;" "" AFTERSTRING="""&amp;G55&amp;""" MAXVALUE="""&amp;M55&amp;""" MINVALUE="""&amp;N55&amp;""" SKIP="""&amp;IF(H55="必須","False","True")&amp;""" OUTPUT=""2""  LEFT="""&amp;TEXT(Q55+100+LENB(D55)*100,"#")&amp;""" TOP="""&amp;R55&amp;""" WIDTH="""&amp;TEXT(220+O55*92,"#")&amp;""" HEIGHT="""&amp;T55&amp;""" TABINDEX="""&amp;TEXT(COUNTA(I$2:I55),"#")&amp;""" OUTFORECOLOR=""#00000000"" OUTBR=""AFTER""&gt;"&amp;IF(G55&lt;&gt;"","&lt;LABEL NAME=""LA-TB"&amp;RIGHT("0"&amp;TEXT(COUNTIF(I$2:I55,"普通入力"),"#"),2)&amp;""" TITLE="""&amp;G55&amp;""" FORECOLOR=""#00000000"" BACKCOLOR=""#00C0C0C0"" FONTNAME=""ＭＳ ゴシック"" FONTSIZE=""9"" OUTPUT=""0"" LEFT="""&amp;TEXT(Q55+100+LENB(D55)*100+O55*92+320,"#")&amp;""" TOP="""&amp;R55+20&amp;""" WIDTH="""&amp;TEXT(LENB(G55)*100,"#")&amp;""" HEIGHT="""&amp;T55&amp;""" &gt;",""),Z55)</f>
        <v>&lt;LABEL NAME="L-LB18" TITLE="排卵誘発（複数可）" FORECOLOR="#00000000" BACKCOLOR="#00C0C0C0" FONTNAME="ＭＳ ゴシック" FONTSIZE="9" OUTPUT="0" LEFT="3778" TOP="1510"WIDTH="1620" HEIGHT="990" &gt;&lt;LISTBOX NAME="LB18" ELEMENT="排卵誘発（複数可）" FORECOLOR="#00080000" BACKCOLOR="#00FFFFFF" FONTNAME="ＭＳ ゴシック" FONTSIZE="9" IMEMODE="02" BEFORESTRING="排卵誘発（複数可） " AFTERSTRING="" MULTIPLE="True" MINVALUE="" SKIP="True" OUTPUT="2"  LEFT="5498" TOP="1490" WIDTH="2880" HEIGHT="990" TABINDEX="48" OUTFORECOLOR="#00000000" OUTBR="AFTER"&gt;&lt;LISTBOXOPTION TITLE="なし" SELECTED="True" VALUE="なし"&gt;&lt;LISTBOXOPTION TITLE="経口排卵誘発剤" VALUE="経口排卵誘発剤"&gt;&lt;LISTBOXOPTION TITLE="ゴナドトロピン（FSHもしくはHMG）" VALUE="ゴナドトロピン（FSHもしくはHMG）"&gt;&lt;LISTBOXOPTION TITLE="GnRHアナログ（アンタゴニスト）" VALUE="GnRHアナログ（アンタゴニスト）"&gt;&lt;LISTBOXOPTION TITLE="GnRHアナログ（アゴニスト）" VALUE="GnRHアナログ（アゴニスト）"&gt;&lt;/LISTBOX&gt;</v>
      </c>
      <c r="Z55" s="12" t="str">
        <f ca="1">IF(OR(I55="複数選択",I55="択一"),"&lt;LABEL NAME=""L-LB"&amp;RIGHT("0"&amp;TEXT(COUNTIF(I$2:I55,"複数選択")+COUNTIF(I$2:I55,"択一"),"#"),2)&amp;""" TITLE="""&amp;D55&amp;""" FORECOLOR=""#00000000"" BACKCOLOR=""#00C0C0C0"" FONTNAME=""ＭＳ ゴシック"" FONTSIZE=""9"" OUTPUT=""0"" LEFT="""&amp;Q55&amp;""" TOP="""&amp;R55+20&amp;"""WIDTH="""&amp;TEXT(LENB(D55)*90,"#")&amp;""" HEIGHT="""&amp;T55&amp;""" &gt;&lt;LISTBOX NAME=""LB"&amp;RIGHT("0"&amp;TEXT(COUNTIF(I$2:I55,"複数選択")+COUNTIF(I$2:I55,"択一"),"#"),2)&amp;""" ELEMENT="""&amp;D55&amp;""" FORECOLOR=""#00080000"" BACKCOLOR=""#00FFFFFF"" FONTNAME=""ＭＳ ゴシック"" FONTSIZE=""9"""&amp;IF(J55="文字列",""," DATATYPE=""NUMERIC""")&amp;" IMEMODE="""&amp;IF(K55="全角","04","02")&amp;""" BEFORESTRING="""&amp;E55&amp;" "" AFTERSTRING="""&amp;G55&amp;""" MULTIPLE="""&amp;IF(I55="複数選択","True")&amp;""" MINVALUE="""&amp;N55&amp;""" SKIP="""&amp;IF(H55="必須","False","True")&amp;""" OUTPUT=""2""  LEFT="""&amp;TEXT(Q55+100+LENB(D55)*90,"#")&amp;""" TOP="""&amp;R55&amp;""" WIDTH="""&amp;TEXT(O55*92+120,"#")&amp;""" HEIGHT="""&amp;T55&amp;""" TABINDEX="""&amp;TEXT(COUNTA(I$2:I55),"#")&amp;""" OUTFORECOLOR=""#00000000"" OUTBR=""AFTER""&gt;&lt;LISTBOXOPTION TITLE="""&amp;LEFT(L55,SEARCH("｜",L55)-1)&amp;""" SELECTED=""True"" VALUE="""&amp;LEFT(L55,SEARCH("｜",L55)-1)&amp;"""&gt;"&amp;IFERROR("&lt;LISTBOXOPTION TITLE="""&amp;
MID(L55,SEARCH("★",SUBSTITUTE(L55,"｜","★",1))+1,SEARCH("★",SUBSTITUTE(L55,"｜","★",2))-SEARCH("★",SUBSTITUTE(L55,"｜","★",1))-1)&amp;""" VALUE="""&amp;MID(L55,SEARCH("★",SUBSTITUTE(L55,"｜","★",1))+1,SEARCH("★",SUBSTITUTE(L55,"｜","★",2))-SEARCH("★",SUBSTITUTE(L55,"｜","★",1))-1)&amp;"""&gt;","")&amp;
IFERROR("&lt;LISTBOXOPTION TITLE="""&amp;MID(L55,
SEARCH("★",SUBSTITUTE(L55,"｜","★",2))+1,SEARCH("★",SUBSTITUTE(L55,"｜","★",3))-SEARCH("★",SUBSTITUTE(L55,"｜","★",2))-1)&amp;""" VALUE="""&amp;MID(L55,SEARCH("★",SUBSTITUTE(L55,"｜","★",2))+1,SEARCH("★",SUBSTITUTE(L55,"｜","★",3))-SEARCH("★",SUBSTITUTE(L55,"｜","★",2))-1)&amp;"""&gt;","")&amp;IFERROR("&lt;LISTBOXOPTION TITLE="""&amp;MID(L55,SEARCH("★",SUBSTITUTE(L55,"｜","★",3))+1,SEARCH("★",SUBSTITUTE(L55,"｜","★",4))-SEARCH("★",SUBSTITUTE(L55,"｜","★",3))-1)&amp;""" VALUE="""&amp;MID(L55,SEARCH("★",SUBSTITUTE(L55,"｜","★",3))+1,SEARCH("★",SUBSTITUTE(L55,"｜","★",4))-SEARCH("★",SUBSTITUTE(L55,"｜","★",3))-1)&amp;"""&gt;","")&amp;IFERROR("&lt;LISTBOXOPTION TITLE="""&amp;MID(L55,SEARCH("★",SUBSTITUTE(L55,"｜","★",4))+1,SEARCH("★",SUBSTITUTE(L55,"｜","★",5))-SEARCH("★",SUBSTITUTE(L55,"｜","★",4))-1)&amp;""" VALUE="""&amp;MID(L55,SEARCH("★",SUBSTITUTE(L55,"｜","★",4))+1,SEARCH("★",SUBSTITUTE(L55,"｜","★",5))-SEARCH("★",SUBSTITUTE(L55,"｜","★",4))-1
)&amp;"""&gt;","")&amp;
IFERROR("&lt;LISTBOXOPTION TITLE="""&amp;MID(L55,SEARCH("★",SUBSTITUTE(L55,"｜","★",5))+1,SEARCH("★",SUBSTITUTE(L55,"｜","★",6))-SEARCH("★",SUBSTITUTE(L55,"｜","★",5))-1)&amp;""" VALUE="""&amp;MID(L55,SEARCH("★",SUBSTITUTE(L55,"｜","★",5))+1,SEARCH("★",SUBSTITUTE(L55,"｜","★",6))-SEARCH("★",SUBSTITUTE(L55,"｜","★",5))-1
)&amp;"""&gt;","")&amp;IFERROR("&lt;LISTBOXOPTION TITLE="""&amp;MID(L55,SEARCH("★",SUBSTITUTE(L55,"｜","★",6))+1,SEARCH("★",SUBSTITUTE(L55,"｜","★",7))-SEARCH("★",SUBSTITUTE(L55,"｜","★",6))-1)&amp;""" VALUE="""&amp;MID(L55,SEARCH("★",SUBSTITUTE(L55,"｜","★",6))+1,SEARCH("★",SUBSTITUTE(L55,"｜","★",7))-SEARCH("★",SUBSTITUTE(L55,"｜","★",6))-1
)&amp;"""&gt;","")&amp;IFERROR("&lt;LISTBOXOPTION TITLE="""&amp;MID(L55,SEARCH("★",SUBSTITUTE(L55,"｜","★",7))+1,SEARCH("★",SUBSTITUTE(L55,"｜","★",8))-SEARCH("★",SUBSTITUTE(L55,"｜","★",7))-1)&amp;""" VALUE="""&amp;MID(L55,SEARCH("★",SUBSTITUTE(L55,"｜","★",7))+1,SEARCH("★",SUBSTITUTE(L55,"｜","★",8))-SEARCH("★",SUBSTITUTE(L55,"｜","★",7))-1
)&amp;"""&gt;","")&amp;IFERROR("&lt;LISTBOXOPTION TITLE="""&amp;MID(L55,SEARCH("★",SUBSTITUTE(L55,"｜","★",8))+1,SEARCH("★",SUBSTITUTE(L55,"｜","★",9))-SEARCH("★",SUBSTITUTE(L55,"｜","★",8))-1)&amp;""" VALUE="""&amp;MID(L55,SEARCH("★",SUBSTITUTE(L55,"｜","★",8))+1,SEARCH("★",SUBSTITUTE(L55,"｜","★",9))-SEARCH("★",SUBSTITUTE(L55,"｜","★",8))-1
)&amp;"""&gt;","")&amp;IFERROR("&lt;LISTBOXOPTION TITLE="""&amp;MID(L55,SEARCH("★",SUBSTITUTE(L55,"｜","★",9))+1,SEARCH("★",SUBSTITUTE(L55,"｜","★",10))-SEARCH("★",SUBSTITUTE(L55,"｜","★",9))-1)&amp;""" VALUE="""&amp;MID(L55,SEARCH("★",SUBSTITUTE(L55,"｜","★",9))+1,SEARCH("★",SUBSTITUTE(L55,"｜","★",10))-SEARCH("★",SUBSTITUTE(L55,"｜","★",9))-1
)&amp;"""&gt;","")&amp;IFERROR("&lt;LISTBOXOPTION TITLE="""&amp;MID(L55,SEARCH("★",SUBSTITUTE(L55,"｜","★",10))+1,SEARCH("★",SUBSTITUTE(L55,"｜","★",11))-SEARCH("★",SUBSTITUTE(L55,"｜","★",10))-1)&amp;""" VALUE="""&amp;MID(L55,SEARCH("★",SUBSTITUTE(L55,"｜","★",10))+1,SEARCH("★",SUBSTITUTE(L55,"｜","★",11))-SEARCH("★",SUBSTITUTE(L55,"｜","★",10))-1
)&amp;"""&gt;","")&amp;IFERROR("&lt;LISTBOXOPTION TITLE="""&amp;MID(L55,SEARCH("★",SUBSTITUTE(L55,"｜","★",11))+1,SEARCH("★",SUBSTITUTE(L55,"｜","★",12))-SEARCH("★",SUBSTITUTE(L55,"｜","★",11))-1)&amp;""" VALUE="""&amp;MID(L55,SEARCH("★",SUBSTITUTE(L55,"｜","★",11))+1,SEARCH("★",SUBSTITUTE(L55,"｜","★",12))-SEARCH("★",SUBSTITUTE(L55,"｜","★",11))-1
)&amp;"""&gt;","")&amp;IFERROR("&lt;LISTBOXOPTION TITLE="""&amp;MID(L55,SEARCH("★",SUBSTITUTE(L55,"｜","★",12))+1,SEARCH("★",SUBSTITUTE(L55,"｜","★",13))-SEARCH("★",SUBSTITUTE(L55,"｜","★",12))-1)&amp;""" VALUE="""&amp;MID(L55,SEARCH("★",SUBSTITUTE(L55,"｜","★",12))+1,SEARCH("★",SUBSTITUTE(L55,"｜","★",13))-SEARCH("★",SUBSTITUTE(L55,"｜","★",12))-1
)&amp;"""&gt;","")&amp;IFERROR("&lt;LISTBOXOPTION TITLE="""&amp;MID(L55,SEARCH("★",SUBSTITUTE(L55,"｜","★",13))+1,SEARCH("★",SUBSTITUTE(L55,"｜","★",14))-SEARCH("★",SUBSTITUTE(L55,"｜","★",13))-1)&amp;""" VALUE="""&amp;MID(L55,SEARCH("★",SUBSTITUTE(L55,"｜","★",13))+1,SEARCH("★",SUBSTITUTE(L55,"｜","★",14))-SEARCH("★",SUBSTITUTE(L55,"｜","★",13))-1
)&amp;"""&gt;","")&amp;IFERROR("&lt;LISTBOXOPTION TITLE="""&amp;MID(L55,SEARCH("★",SUBSTITUTE(L55,"｜","★",14))+1,SEARCH("★",SUBSTITUTE(L55,"｜","★",15))-SEARCH("★",SUBSTITUTE(L55,"｜","★",14))-1)&amp;""" VALUE="""&amp;MID(L55,SEARCH("★",SUBSTITUTE(L55,"｜","★",14))+1,SEARCH("★",SUBSTITUTE(L55,"｜","★",15))-SEARCH("★",SUBSTITUTE(L55,"｜","★",14))-1
)&amp;"""&gt;","")&amp;IFERROR("&lt;LISTBOXOPTION TITLE="""&amp;MID(L55,SEARCH("★",SUBSTITUTE(L55,"｜","★",15))+1,SEARCH("★",SUBSTITUTE(L55,"｜","★",16))-SEARCH("★",SUBSTITUTE(L55,"｜","★",15))-1)&amp;""" VALUE="""&amp;MID(L55,SEARCH("★",SUBSTITUTE(L55,"｜","★",15))+1,SEARCH("★",SUBSTITUTE(L55,"｜","★",16))-SEARCH("★",SUBSTITUTE(L55,"｜","★",15))-1
)&amp;"""&gt;","")&amp;IFERROR("&lt;LISTBOXOPTION TITLE="""&amp;MID(L55,SEARCH("★",SUBSTITUTE(L55,"｜","★",16))+1,SEARCH("★",SUBSTITUTE(L55,"｜","★",17))-SEARCH("★",SUBSTITUTE(L55,"｜","★",16))-1)&amp;""" VALUE="""&amp;MID(L55,SEARCH("★",SUBSTITUTE(L55,"｜","★",16))+1,SEARCH("★",SUBSTITUTE(L55,"｜","★",16))-SEARCH("★",SUBSTITUTE(L55,"｜","★",16))-1
)&amp;"""&gt;","")&amp;"&lt;/LISTBOX&gt;"&amp;IF(G55&lt;&gt;"","&lt;LABEL NAME=""LA-LB"&amp;RIGHT("0"&amp;TEXT(COUNTIF(I$2:I55,"複数選択")+COUNTIF(I$2:I55,"択一"),"#"),2)&amp;""" TITLE="""&amp;G55&amp;""" FORECOLOR=""#00000000"" BACKCOLOR=""#00C0C0C0"" FONTNAME=""ＭＳ ゴシック"" FONTSIZE=""9"" OUTPUT=""0"" LEFT="""&amp;TEXT(Q55+100+LENB(D55)*90+O55*110+100,"#")&amp;""" TOP="""&amp;R55+20&amp;""" WIDTH="""&amp;TEXT(LEN(G55)*400,"#")&amp;""" HEIGHT="""&amp;T55&amp;""" &gt;",""),AA55)</f>
        <v>&lt;LABEL NAME="L-LB18" TITLE="排卵誘発（複数可）" FORECOLOR="#00000000" BACKCOLOR="#00C0C0C0" FONTNAME="ＭＳ ゴシック" FONTSIZE="9" OUTPUT="0" LEFT="3778" TOP="1510"WIDTH="1620" HEIGHT="990" &gt;&lt;LISTBOX NAME="LB18" ELEMENT="排卵誘発（複数可）" FORECOLOR="#00080000" BACKCOLOR="#00FFFFFF" FONTNAME="ＭＳ ゴシック" FONTSIZE="9" IMEMODE="02" BEFORESTRING="排卵誘発（複数可） " AFTERSTRING="" MULTIPLE="True" MINVALUE="" SKIP="True" OUTPUT="2"  LEFT="5498" TOP="1490" WIDTH="2880" HEIGHT="990" TABINDEX="48" OUTFORECOLOR="#00000000" OUTBR="AFTER"&gt;&lt;LISTBOXOPTION TITLE="なし" SELECTED="True" VALUE="なし"&gt;&lt;LISTBOXOPTION TITLE="経口排卵誘発剤" VALUE="経口排卵誘発剤"&gt;&lt;LISTBOXOPTION TITLE="ゴナドトロピン（FSHもしくはHMG）" VALUE="ゴナドトロピン（FSHもしくはHMG）"&gt;&lt;LISTBOXOPTION TITLE="GnRHアナログ（アンタゴニスト）" VALUE="GnRHアナログ（アンタゴニスト）"&gt;&lt;LISTBOXOPTION TITLE="GnRHアナログ（アゴニスト）" VALUE="GnRHアナログ（アゴニスト）"&gt;&lt;/LISTBOX&gt;</v>
      </c>
      <c r="AA55" s="12" t="str">
        <f>IF(I55="文字表示","&lt;LABEL NAME=""LL"&amp;RIGHT("0"&amp;TEXT(COUNTIF(I$2:I55,"文字表示"),"#"),2)&amp;""" TITLE="""&amp;F55&amp;""" FORECOLOR=""#00000000"" BACKCOLOR=""#00C0C0C0"" FONTNAME=""ＭＳ ゴシック"" FONTSIZE=""9"" OUTPUT=""0"" LEFT="""&amp;Q55&amp;""" TOP="""&amp;R55+20&amp;"""WIDTH="""&amp;TEXT(LENB(F55)*92,"#")&amp;""" HEIGHT="""&amp;T55&amp;""" &gt;","エラー")</f>
        <v>エラー</v>
      </c>
    </row>
    <row r="56" spans="1:27" ht="15.75" customHeight="1" x14ac:dyDescent="0.15">
      <c r="A56" s="25"/>
      <c r="B56" s="25"/>
      <c r="C56" s="25"/>
      <c r="D56" s="16" t="s">
        <v>125</v>
      </c>
      <c r="E56" s="16" t="s">
        <v>125</v>
      </c>
      <c r="F56" s="25"/>
      <c r="G56" s="25"/>
      <c r="H56" s="26"/>
      <c r="I56" s="23" t="s">
        <v>59</v>
      </c>
      <c r="J56" s="23" t="s">
        <v>56</v>
      </c>
      <c r="K56" s="26"/>
      <c r="L56" s="16" t="s">
        <v>133</v>
      </c>
      <c r="M56" s="25"/>
      <c r="N56" s="25"/>
      <c r="O56" s="25">
        <v>6</v>
      </c>
      <c r="P56" s="9" t="str">
        <f ca="1">IF(C56&lt;&gt;"",IF(COUNTA(C$2:C56)=1,"&lt;GROUP ELEMENT=""GP"&amp;RIGHT("0"&amp;COUNTA(C$2:C56),2)&amp;""" NAME=""GP"&amp;RIGHT("0"&amp;COUNTA(C$2:C56),2)&amp;""" TITLE="""&amp;C56&amp;""" FORECOLOR=""#00000000"" BACKCOLOR=""#00C0C0C0"" FONTSIZE=""9"" OUTPUT=""0"" LEFT="""&amp;Q56&amp;""" TOP="""&amp;R56&amp;""" WIDTH="""&amp;S56&amp;""" HEIGHT="""&amp;T56&amp;""" OUTFORECOLOR=""#00000000""&gt;",IF(C56="終了","&lt;/GROUP&gt;&lt;COMMANDBUTTON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ELEMENT=""GP"&amp;RIGHT("0"&amp;TEXT(COUNTA(C$2:C56),"#"),2)&amp;""" NAME=""GP"&amp;RIGHT("0"&amp;COUNTA(C$2:C56),2)&amp;""" TITLE="""&amp;C56&amp;""" FORECOLOR=""#00000000"" BACKCOLOR=""#00C0C0C0"" FONTSIZE=""9"" OUTPUT=""0"" LEFT="""&amp;Q56&amp;""" TOP="""&amp;R56&amp;""" WIDTH="""&amp;S56&amp;""" HEIGHT="""&amp;T56&amp;""" OUTFORECOLOR=""#00000000""&gt;")),Y56)</f>
        <v>&lt;LABEL NAME="L-LB19" TITLE="移植胚" FORECOLOR="#00000000" BACKCOLOR="#00C0C0C0" FONTNAME="ＭＳ ゴシック" FONTSIZE="9" OUTPUT="0" LEFT="9244" TOP="1510"WIDTH="540" HEIGHT="610" &gt;&lt;LISTBOX NAME="LB19" ELEMENT="移植胚" FORECOLOR="#00080000" BACKCOLOR="#00FFFFFF" FONTNAME="ＭＳ ゴシック" FONTSIZE="9" IMEMODE="02" BEFORESTRING="移植胚 " AFTERSTRING="" MULTIPLE="FALSE" MINVALUE="" SKIP="True" OUTPUT="2"  LEFT="9884" TOP="1490" WIDTH="672" HEIGHT="610" TABINDEX="49" OUTFORECOLOR="#00000000" OUTBR="AFTER"&gt;&lt;LISTBOXOPTION TITLE="＿" SELECTED="True" VALUE="＿"&gt;&lt;LISTBOXOPTION TITLE="新鮮胚" VALUE="新鮮胚"&gt;&lt;LISTBOXOPTION TITLE="凍結胚" VALUE="凍結胚"&gt;&lt;/LISTBOX&gt;</v>
      </c>
      <c r="Q56" s="14">
        <f t="shared" si="29"/>
        <v>9244</v>
      </c>
      <c r="R56" s="14">
        <f t="shared" ca="1" si="30"/>
        <v>1490</v>
      </c>
      <c r="S56" s="14">
        <f t="shared" si="31"/>
        <v>1904</v>
      </c>
      <c r="T56" s="14">
        <f ca="1">IF(C56&lt;&gt;"",SUM(INDIRECT("V"&amp;ROW()):INDIRECT("V"&amp;X57))+400,MAX(190*(IFERROR(SEARCH("★",SUBSTITUTE(L56,"｜","★",1))&gt;0,0)+IFERROR(SEARCH("★",SUBSTITUTE(L56,"｜","★",2))&gt;0,0)+IFERROR(SEARCH("★",SUBSTITUTE(L56,"｜","★",3))&gt;0,0)+IFERROR(SEARCH("★",SUBSTITUTE(L56,"｜","★",4))&gt;0,0)+IFERROR(SEARCH("★",SUBSTITUTE(L56,"｜","★",5))&gt;0,0)+IFERROR(SEARCH("★",SUBSTITUTE(L56,"｜","★",6))&gt;0,0)+IFERROR(SEARCH("★",SUBSTITUTE(L56,"｜","★",7))&gt;0,0)+IFERROR(SEARCH("★",SUBSTITUTE(L56,"｜","★",8))&gt;0,0)+IFERROR(SEARCH("★",SUBSTITUTE(L56,"｜","★",9))&gt;0,0)+IFERROR(SEARCH("★",SUBSTITUTE(L56,"｜","★",10))&gt;0,0)+IFERROR(SEARCH("★",SUBSTITUTE(L56,"｜","★",11))&gt;0,0)+IFERROR(SEARCH("★",SUBSTITUTE(L56,"｜","★",12))&gt;0,0)+IFERROR(SEARCH("★",SUBSTITUTE(L56,"｜","★",13))&gt;0,0)+IFERROR(SEARCH("★",SUBSTITUTE(L56,"｜","★",14))&gt;0,0)+IFERROR(SEARCH("★",SUBSTITUTE(L56,"｜","★",15))&gt;0,0))+40,280))</f>
        <v>610</v>
      </c>
      <c r="U56" s="14">
        <f t="shared" ca="1" si="32"/>
        <v>1180</v>
      </c>
      <c r="V56" s="14">
        <f t="shared" si="33"/>
        <v>0</v>
      </c>
      <c r="W56" s="14">
        <f t="shared" si="34"/>
        <v>49</v>
      </c>
      <c r="X56" s="14">
        <f t="shared" si="35"/>
        <v>58</v>
      </c>
      <c r="Y56" s="12" t="str">
        <f ca="1">IF(I56="普通入力","&lt;LABEL NAME=""L-TB"&amp;RIGHT("0"&amp;TEXT(COUNTIF(I$2:I56,"普通入力"),"#"),2)&amp;""" TITLE="""&amp;D56&amp;""" FORECOLOR=""#00000000"" BACKCOLOR=""#00C0C0C0"" FONTNAME=""ＭＳ ゴシック"" FONTSIZE=""9"" OUTPUT=""0"" LEFT="""&amp;Q56&amp;""" TOP="""&amp;R56+20&amp;"""WIDTH="""&amp;TEXT(LENB(D56)*100,"#")&amp;""" HEIGHT="""&amp;T56&amp;""" &gt;&lt;TEXTBOX NAME=""TB"&amp;RIGHT("0"&amp;TEXT(COUNTIF(I$2:I56,"普通入力"),"#"),2)&amp;""" ELEMENT="""&amp;D56&amp;""" FORECOLOR=""#00080000"" BACKCOLOR=""#00FFFFFF"" FONTNAME=""ＭＳ ゴシック"" FONTSIZE=""9"""&amp;IF(J56="文字列",""," DATATYPE=""NUMERIC""")&amp;"DECIMALPLACES="""&amp;IF(LEFT(J56,2)="小数",RIGHT(J56,1),0)&amp;""" IMEMODE="""&amp;IF(K56="全角","04","02")&amp;""" BEFORESTRING="""&amp;E56&amp;" "" AFTERSTRING="""&amp;G56&amp;""" MAXVALUE="""&amp;M56&amp;""" MINVALUE="""&amp;N56&amp;""" SKIP="""&amp;IF(H56="必須","False","True")&amp;""" OUTPUT=""2""  LEFT="""&amp;TEXT(Q56+100+LENB(D56)*100,"#")&amp;""" TOP="""&amp;R56&amp;""" WIDTH="""&amp;TEXT(220+O56*92,"#")&amp;""" HEIGHT="""&amp;T56&amp;""" TABINDEX="""&amp;TEXT(COUNTA(I$2:I56),"#")&amp;""" OUTFORECOLOR=""#00000000"" OUTBR=""AFTER""&gt;"&amp;IF(G56&lt;&gt;"","&lt;LABEL NAME=""LA-TB"&amp;RIGHT("0"&amp;TEXT(COUNTIF(I$2:I56,"普通入力"),"#"),2)&amp;""" TITLE="""&amp;G56&amp;""" FORECOLOR=""#00000000"" BACKCOLOR=""#00C0C0C0"" FONTNAME=""ＭＳ ゴシック"" FONTSIZE=""9"" OUTPUT=""0"" LEFT="""&amp;TEXT(Q56+100+LENB(D56)*100+O56*92+320,"#")&amp;""" TOP="""&amp;R56+20&amp;""" WIDTH="""&amp;TEXT(LENB(G56)*100,"#")&amp;""" HEIGHT="""&amp;T56&amp;""" &gt;",""),Z56)</f>
        <v>&lt;LABEL NAME="L-LB19" TITLE="移植胚" FORECOLOR="#00000000" BACKCOLOR="#00C0C0C0" FONTNAME="ＭＳ ゴシック" FONTSIZE="9" OUTPUT="0" LEFT="9244" TOP="1510"WIDTH="540" HEIGHT="610" &gt;&lt;LISTBOX NAME="LB19" ELEMENT="移植胚" FORECOLOR="#00080000" BACKCOLOR="#00FFFFFF" FONTNAME="ＭＳ ゴシック" FONTSIZE="9" IMEMODE="02" BEFORESTRING="移植胚 " AFTERSTRING="" MULTIPLE="FALSE" MINVALUE="" SKIP="True" OUTPUT="2"  LEFT="9884" TOP="1490" WIDTH="672" HEIGHT="610" TABINDEX="49" OUTFORECOLOR="#00000000" OUTBR="AFTER"&gt;&lt;LISTBOXOPTION TITLE="＿" SELECTED="True" VALUE="＿"&gt;&lt;LISTBOXOPTION TITLE="新鮮胚" VALUE="新鮮胚"&gt;&lt;LISTBOXOPTION TITLE="凍結胚" VALUE="凍結胚"&gt;&lt;/LISTBOX&gt;</v>
      </c>
      <c r="Z56" s="12" t="str">
        <f ca="1">IF(OR(I56="複数選択",I56="択一"),"&lt;LABEL NAME=""L-LB"&amp;RIGHT("0"&amp;TEXT(COUNTIF(I$2:I56,"複数選択")+COUNTIF(I$2:I56,"択一"),"#"),2)&amp;""" TITLE="""&amp;D56&amp;""" FORECOLOR=""#00000000"" BACKCOLOR=""#00C0C0C0"" FONTNAME=""ＭＳ ゴシック"" FONTSIZE=""9"" OUTPUT=""0"" LEFT="""&amp;Q56&amp;""" TOP="""&amp;R56+20&amp;"""WIDTH="""&amp;TEXT(LENB(D56)*90,"#")&amp;""" HEIGHT="""&amp;T56&amp;""" &gt;&lt;LISTBOX NAME=""LB"&amp;RIGHT("0"&amp;TEXT(COUNTIF(I$2:I56,"複数選択")+COUNTIF(I$2:I56,"択一"),"#"),2)&amp;""" ELEMENT="""&amp;D56&amp;""" FORECOLOR=""#00080000"" BACKCOLOR=""#00FFFFFF"" FONTNAME=""ＭＳ ゴシック"" FONTSIZE=""9"""&amp;IF(J56="文字列",""," DATATYPE=""NUMERIC""")&amp;" IMEMODE="""&amp;IF(K56="全角","04","02")&amp;""" BEFORESTRING="""&amp;E56&amp;" "" AFTERSTRING="""&amp;G56&amp;""" MULTIPLE="""&amp;IF(I56="複数選択","True")&amp;""" MINVALUE="""&amp;N56&amp;""" SKIP="""&amp;IF(H56="必須","False","True")&amp;""" OUTPUT=""2""  LEFT="""&amp;TEXT(Q56+100+LENB(D56)*90,"#")&amp;""" TOP="""&amp;R56&amp;""" WIDTH="""&amp;TEXT(O56*92+120,"#")&amp;""" HEIGHT="""&amp;T56&amp;""" TABINDEX="""&amp;TEXT(COUNTA(I$2:I56),"#")&amp;""" OUTFORECOLOR=""#00000000"" OUTBR=""AFTER""&gt;&lt;LISTBOXOPTION TITLE="""&amp;LEFT(L56,SEARCH("｜",L56)-1)&amp;""" SELECTED=""True"" VALUE="""&amp;LEFT(L56,SEARCH("｜",L56)-1)&amp;"""&gt;"&amp;IFERROR("&lt;LISTBOXOPTION TITLE="""&amp;
MID(L56,SEARCH("★",SUBSTITUTE(L56,"｜","★",1))+1,SEARCH("★",SUBSTITUTE(L56,"｜","★",2))-SEARCH("★",SUBSTITUTE(L56,"｜","★",1))-1)&amp;""" VALUE="""&amp;MID(L56,SEARCH("★",SUBSTITUTE(L56,"｜","★",1))+1,SEARCH("★",SUBSTITUTE(L56,"｜","★",2))-SEARCH("★",SUBSTITUTE(L56,"｜","★",1))-1)&amp;"""&gt;","")&amp;
IFERROR("&lt;LISTBOXOPTION TITLE="""&amp;MID(L56,
SEARCH("★",SUBSTITUTE(L56,"｜","★",2))+1,SEARCH("★",SUBSTITUTE(L56,"｜","★",3))-SEARCH("★",SUBSTITUTE(L56,"｜","★",2))-1)&amp;""" VALUE="""&amp;MID(L56,SEARCH("★",SUBSTITUTE(L56,"｜","★",2))+1,SEARCH("★",SUBSTITUTE(L56,"｜","★",3))-SEARCH("★",SUBSTITUTE(L56,"｜","★",2))-1)&amp;"""&gt;","")&amp;IFERROR("&lt;LISTBOXOPTION TITLE="""&amp;MID(L56,SEARCH("★",SUBSTITUTE(L56,"｜","★",3))+1,SEARCH("★",SUBSTITUTE(L56,"｜","★",4))-SEARCH("★",SUBSTITUTE(L56,"｜","★",3))-1)&amp;""" VALUE="""&amp;MID(L56,SEARCH("★",SUBSTITUTE(L56,"｜","★",3))+1,SEARCH("★",SUBSTITUTE(L56,"｜","★",4))-SEARCH("★",SUBSTITUTE(L56,"｜","★",3))-1)&amp;"""&gt;","")&amp;IFERROR("&lt;LISTBOXOPTION TITLE="""&amp;MID(L56,SEARCH("★",SUBSTITUTE(L56,"｜","★",4))+1,SEARCH("★",SUBSTITUTE(L56,"｜","★",5))-SEARCH("★",SUBSTITUTE(L56,"｜","★",4))-1)&amp;""" VALUE="""&amp;MID(L56,SEARCH("★",SUBSTITUTE(L56,"｜","★",4))+1,SEARCH("★",SUBSTITUTE(L56,"｜","★",5))-SEARCH("★",SUBSTITUTE(L56,"｜","★",4))-1
)&amp;"""&gt;","")&amp;
IFERROR("&lt;LISTBOXOPTION TITLE="""&amp;MID(L56,SEARCH("★",SUBSTITUTE(L56,"｜","★",5))+1,SEARCH("★",SUBSTITUTE(L56,"｜","★",6))-SEARCH("★",SUBSTITUTE(L56,"｜","★",5))-1)&amp;""" VALUE="""&amp;MID(L56,SEARCH("★",SUBSTITUTE(L56,"｜","★",5))+1,SEARCH("★",SUBSTITUTE(L56,"｜","★",6))-SEARCH("★",SUBSTITUTE(L56,"｜","★",5))-1
)&amp;"""&gt;","")&amp;IFERROR("&lt;LISTBOXOPTION TITLE="""&amp;MID(L56,SEARCH("★",SUBSTITUTE(L56,"｜","★",6))+1,SEARCH("★",SUBSTITUTE(L56,"｜","★",7))-SEARCH("★",SUBSTITUTE(L56,"｜","★",6))-1)&amp;""" VALUE="""&amp;MID(L56,SEARCH("★",SUBSTITUTE(L56,"｜","★",6))+1,SEARCH("★",SUBSTITUTE(L56,"｜","★",7))-SEARCH("★",SUBSTITUTE(L56,"｜","★",6))-1
)&amp;"""&gt;","")&amp;IFERROR("&lt;LISTBOXOPTION TITLE="""&amp;MID(L56,SEARCH("★",SUBSTITUTE(L56,"｜","★",7))+1,SEARCH("★",SUBSTITUTE(L56,"｜","★",8))-SEARCH("★",SUBSTITUTE(L56,"｜","★",7))-1)&amp;""" VALUE="""&amp;MID(L56,SEARCH("★",SUBSTITUTE(L56,"｜","★",7))+1,SEARCH("★",SUBSTITUTE(L56,"｜","★",8))-SEARCH("★",SUBSTITUTE(L56,"｜","★",7))-1
)&amp;"""&gt;","")&amp;IFERROR("&lt;LISTBOXOPTION TITLE="""&amp;MID(L56,SEARCH("★",SUBSTITUTE(L56,"｜","★",8))+1,SEARCH("★",SUBSTITUTE(L56,"｜","★",9))-SEARCH("★",SUBSTITUTE(L56,"｜","★",8))-1)&amp;""" VALUE="""&amp;MID(L56,SEARCH("★",SUBSTITUTE(L56,"｜","★",8))+1,SEARCH("★",SUBSTITUTE(L56,"｜","★",9))-SEARCH("★",SUBSTITUTE(L56,"｜","★",8))-1
)&amp;"""&gt;","")&amp;IFERROR("&lt;LISTBOXOPTION TITLE="""&amp;MID(L56,SEARCH("★",SUBSTITUTE(L56,"｜","★",9))+1,SEARCH("★",SUBSTITUTE(L56,"｜","★",10))-SEARCH("★",SUBSTITUTE(L56,"｜","★",9))-1)&amp;""" VALUE="""&amp;MID(L56,SEARCH("★",SUBSTITUTE(L56,"｜","★",9))+1,SEARCH("★",SUBSTITUTE(L56,"｜","★",10))-SEARCH("★",SUBSTITUTE(L56,"｜","★",9))-1
)&amp;"""&gt;","")&amp;IFERROR("&lt;LISTBOXOPTION TITLE="""&amp;MID(L56,SEARCH("★",SUBSTITUTE(L56,"｜","★",10))+1,SEARCH("★",SUBSTITUTE(L56,"｜","★",11))-SEARCH("★",SUBSTITUTE(L56,"｜","★",10))-1)&amp;""" VALUE="""&amp;MID(L56,SEARCH("★",SUBSTITUTE(L56,"｜","★",10))+1,SEARCH("★",SUBSTITUTE(L56,"｜","★",11))-SEARCH("★",SUBSTITUTE(L56,"｜","★",10))-1
)&amp;"""&gt;","")&amp;IFERROR("&lt;LISTBOXOPTION TITLE="""&amp;MID(L56,SEARCH("★",SUBSTITUTE(L56,"｜","★",11))+1,SEARCH("★",SUBSTITUTE(L56,"｜","★",12))-SEARCH("★",SUBSTITUTE(L56,"｜","★",11))-1)&amp;""" VALUE="""&amp;MID(L56,SEARCH("★",SUBSTITUTE(L56,"｜","★",11))+1,SEARCH("★",SUBSTITUTE(L56,"｜","★",12))-SEARCH("★",SUBSTITUTE(L56,"｜","★",11))-1
)&amp;"""&gt;","")&amp;IFERROR("&lt;LISTBOXOPTION TITLE="""&amp;MID(L56,SEARCH("★",SUBSTITUTE(L56,"｜","★",12))+1,SEARCH("★",SUBSTITUTE(L56,"｜","★",13))-SEARCH("★",SUBSTITUTE(L56,"｜","★",12))-1)&amp;""" VALUE="""&amp;MID(L56,SEARCH("★",SUBSTITUTE(L56,"｜","★",12))+1,SEARCH("★",SUBSTITUTE(L56,"｜","★",13))-SEARCH("★",SUBSTITUTE(L56,"｜","★",12))-1
)&amp;"""&gt;","")&amp;IFERROR("&lt;LISTBOXOPTION TITLE="""&amp;MID(L56,SEARCH("★",SUBSTITUTE(L56,"｜","★",13))+1,SEARCH("★",SUBSTITUTE(L56,"｜","★",14))-SEARCH("★",SUBSTITUTE(L56,"｜","★",13))-1)&amp;""" VALUE="""&amp;MID(L56,SEARCH("★",SUBSTITUTE(L56,"｜","★",13))+1,SEARCH("★",SUBSTITUTE(L56,"｜","★",14))-SEARCH("★",SUBSTITUTE(L56,"｜","★",13))-1
)&amp;"""&gt;","")&amp;IFERROR("&lt;LISTBOXOPTION TITLE="""&amp;MID(L56,SEARCH("★",SUBSTITUTE(L56,"｜","★",14))+1,SEARCH("★",SUBSTITUTE(L56,"｜","★",15))-SEARCH("★",SUBSTITUTE(L56,"｜","★",14))-1)&amp;""" VALUE="""&amp;MID(L56,SEARCH("★",SUBSTITUTE(L56,"｜","★",14))+1,SEARCH("★",SUBSTITUTE(L56,"｜","★",15))-SEARCH("★",SUBSTITUTE(L56,"｜","★",14))-1
)&amp;"""&gt;","")&amp;IFERROR("&lt;LISTBOXOPTION TITLE="""&amp;MID(L56,SEARCH("★",SUBSTITUTE(L56,"｜","★",15))+1,SEARCH("★",SUBSTITUTE(L56,"｜","★",16))-SEARCH("★",SUBSTITUTE(L56,"｜","★",15))-1)&amp;""" VALUE="""&amp;MID(L56,SEARCH("★",SUBSTITUTE(L56,"｜","★",15))+1,SEARCH("★",SUBSTITUTE(L56,"｜","★",16))-SEARCH("★",SUBSTITUTE(L56,"｜","★",15))-1
)&amp;"""&gt;","")&amp;IFERROR("&lt;LISTBOXOPTION TITLE="""&amp;MID(L56,SEARCH("★",SUBSTITUTE(L56,"｜","★",16))+1,SEARCH("★",SUBSTITUTE(L56,"｜","★",17))-SEARCH("★",SUBSTITUTE(L56,"｜","★",16))-1)&amp;""" VALUE="""&amp;MID(L56,SEARCH("★",SUBSTITUTE(L56,"｜","★",16))+1,SEARCH("★",SUBSTITUTE(L56,"｜","★",16))-SEARCH("★",SUBSTITUTE(L56,"｜","★",16))-1
)&amp;"""&gt;","")&amp;"&lt;/LISTBOX&gt;"&amp;IF(G56&lt;&gt;"","&lt;LABEL NAME=""LA-LB"&amp;RIGHT("0"&amp;TEXT(COUNTIF(I$2:I56,"複数選択")+COUNTIF(I$2:I56,"択一"),"#"),2)&amp;""" TITLE="""&amp;G56&amp;""" FORECOLOR=""#00000000"" BACKCOLOR=""#00C0C0C0"" FONTNAME=""ＭＳ ゴシック"" FONTSIZE=""9"" OUTPUT=""0"" LEFT="""&amp;TEXT(Q56+100+LENB(D56)*90+O56*110+100,"#")&amp;""" TOP="""&amp;R56+20&amp;""" WIDTH="""&amp;TEXT(LEN(G56)*400,"#")&amp;""" HEIGHT="""&amp;T56&amp;""" &gt;",""),AA56)</f>
        <v>&lt;LABEL NAME="L-LB19" TITLE="移植胚" FORECOLOR="#00000000" BACKCOLOR="#00C0C0C0" FONTNAME="ＭＳ ゴシック" FONTSIZE="9" OUTPUT="0" LEFT="9244" TOP="1510"WIDTH="540" HEIGHT="610" &gt;&lt;LISTBOX NAME="LB19" ELEMENT="移植胚" FORECOLOR="#00080000" BACKCOLOR="#00FFFFFF" FONTNAME="ＭＳ ゴシック" FONTSIZE="9" IMEMODE="02" BEFORESTRING="移植胚 " AFTERSTRING="" MULTIPLE="FALSE" MINVALUE="" SKIP="True" OUTPUT="2"  LEFT="9884" TOP="1490" WIDTH="672" HEIGHT="610" TABINDEX="49" OUTFORECOLOR="#00000000" OUTBR="AFTER"&gt;&lt;LISTBOXOPTION TITLE="＿" SELECTED="True" VALUE="＿"&gt;&lt;LISTBOXOPTION TITLE="新鮮胚" VALUE="新鮮胚"&gt;&lt;LISTBOXOPTION TITLE="凍結胚" VALUE="凍結胚"&gt;&lt;/LISTBOX&gt;</v>
      </c>
      <c r="AA56" s="12" t="str">
        <f>IF(I56="文字表示","&lt;LABEL NAME=""LL"&amp;RIGHT("0"&amp;TEXT(COUNTIF(I$2:I56,"文字表示"),"#"),2)&amp;""" TITLE="""&amp;F56&amp;""" FORECOLOR=""#00000000"" BACKCOLOR=""#00C0C0C0"" FONTNAME=""ＭＳ ゴシック"" FONTSIZE=""9"" OUTPUT=""0"" LEFT="""&amp;Q56&amp;""" TOP="""&amp;R56+20&amp;"""WIDTH="""&amp;TEXT(LENB(F56)*92,"#")&amp;""" HEIGHT="""&amp;T56&amp;""" &gt;","エラー")</f>
        <v>エラー</v>
      </c>
    </row>
    <row r="57" spans="1:27" ht="15.75" customHeight="1" x14ac:dyDescent="0.15">
      <c r="A57" s="25"/>
      <c r="B57" s="25"/>
      <c r="C57" s="25"/>
      <c r="D57" s="16" t="s">
        <v>126</v>
      </c>
      <c r="E57" s="16" t="s">
        <v>126</v>
      </c>
      <c r="F57" s="25"/>
      <c r="G57" s="25"/>
      <c r="H57" s="26"/>
      <c r="I57" s="23" t="s">
        <v>50</v>
      </c>
      <c r="J57" s="23" t="s">
        <v>56</v>
      </c>
      <c r="K57" s="26" t="s">
        <v>57</v>
      </c>
      <c r="L57" s="16"/>
      <c r="M57" s="25"/>
      <c r="N57" s="25"/>
      <c r="O57" s="25">
        <v>10</v>
      </c>
      <c r="P57" s="9" t="str">
        <f ca="1">IF(C57&lt;&gt;"",IF(COUNTA(C$2:C57)=1,"&lt;GROUP ELEMENT=""GP"&amp;RIGHT("0"&amp;COUNTA(C$2:C57),2)&amp;""" NAME=""GP"&amp;RIGHT("0"&amp;COUNTA(C$2:C57),2)&amp;""" TITLE="""&amp;C57&amp;""" FORECOLOR=""#00000000"" BACKCOLOR=""#00C0C0C0"" FONTSIZE=""9"" OUTPUT=""0"" LEFT="""&amp;Q57&amp;""" TOP="""&amp;R57&amp;""" WIDTH="""&amp;S57&amp;""" HEIGHT="""&amp;T57&amp;""" OUTFORECOLOR=""#00000000""&gt;",IF(C57="終了","&lt;/GROUP&gt;&lt;COMMANDBUTTON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ELEMENT=""GP"&amp;RIGHT("0"&amp;TEXT(COUNTA(C$2:C57),"#"),2)&amp;""" NAME=""GP"&amp;RIGHT("0"&amp;COUNTA(C$2:C57),2)&amp;""" TITLE="""&amp;C57&amp;""" FORECOLOR=""#00000000"" BACKCOLOR=""#00C0C0C0"" FONTSIZE=""9"" OUTPUT=""0"" LEFT="""&amp;Q57&amp;""" TOP="""&amp;R57&amp;""" WIDTH="""&amp;S57&amp;""" HEIGHT="""&amp;T57&amp;""" OUTFORECOLOR=""#00000000""&gt;")),Y57)</f>
        <v>&lt;LABEL NAME="L-TB30" TITLE="移植方法" FORECOLOR="#00000000" BACKCOLOR="#00C0C0C0" FONTNAME="ＭＳ ゴシック" FONTSIZE="9" OUTPUT="0" LEFT="11398" TOP="1510"WIDTH="800" HEIGHT="280" &gt;&lt;TEXTBOX NAME="TB30" ELEMENT="移植方法" FORECOLOR="#00080000" BACKCOLOR="#00FFFFFF" FONTNAME="ＭＳ ゴシック" FONTSIZE="9"DECIMALPLACES="0" IMEMODE="04" BEFORESTRING="移植方法 " AFTERSTRING="" MAXVALUE="" MINVALUE="" SKIP="True" OUTPUT="2"  LEFT="12298" TOP="1490" WIDTH="1140" HEIGHT="280" TABINDEX="50" OUTFORECOLOR="#00000000" OUTBR="AFTER"&gt;</v>
      </c>
      <c r="Q57" s="14">
        <f t="shared" si="29"/>
        <v>11398</v>
      </c>
      <c r="R57" s="14">
        <f t="shared" ca="1" si="30"/>
        <v>1490</v>
      </c>
      <c r="S57" s="14">
        <f t="shared" si="31"/>
        <v>2456</v>
      </c>
      <c r="T57" s="14">
        <f ca="1">IF(C57&lt;&gt;"",SUM(INDIRECT("V"&amp;ROW()):INDIRECT("V"&amp;X58))+400,MAX(190*(IFERROR(SEARCH("★",SUBSTITUTE(L57,"｜","★",1))&gt;0,0)+IFERROR(SEARCH("★",SUBSTITUTE(L57,"｜","★",2))&gt;0,0)+IFERROR(SEARCH("★",SUBSTITUTE(L57,"｜","★",3))&gt;0,0)+IFERROR(SEARCH("★",SUBSTITUTE(L57,"｜","★",4))&gt;0,0)+IFERROR(SEARCH("★",SUBSTITUTE(L57,"｜","★",5))&gt;0,0)+IFERROR(SEARCH("★",SUBSTITUTE(L57,"｜","★",6))&gt;0,0)+IFERROR(SEARCH("★",SUBSTITUTE(L57,"｜","★",7))&gt;0,0)+IFERROR(SEARCH("★",SUBSTITUTE(L57,"｜","★",8))&gt;0,0)+IFERROR(SEARCH("★",SUBSTITUTE(L57,"｜","★",9))&gt;0,0)+IFERROR(SEARCH("★",SUBSTITUTE(L57,"｜","★",10))&gt;0,0)+IFERROR(SEARCH("★",SUBSTITUTE(L57,"｜","★",11))&gt;0,0)+IFERROR(SEARCH("★",SUBSTITUTE(L57,"｜","★",12))&gt;0,0)+IFERROR(SEARCH("★",SUBSTITUTE(L57,"｜","★",13))&gt;0,0)+IFERROR(SEARCH("★",SUBSTITUTE(L57,"｜","★",14))&gt;0,0)+IFERROR(SEARCH("★",SUBSTITUTE(L57,"｜","★",15))&gt;0,0))+40,280))</f>
        <v>280</v>
      </c>
      <c r="U57" s="14">
        <f t="shared" ca="1" si="32"/>
        <v>1180</v>
      </c>
      <c r="V57" s="14">
        <f t="shared" ca="1" si="33"/>
        <v>1180</v>
      </c>
      <c r="W57" s="14">
        <f t="shared" si="34"/>
        <v>49</v>
      </c>
      <c r="X57" s="14">
        <f t="shared" si="35"/>
        <v>58</v>
      </c>
      <c r="Y57" s="12" t="str">
        <f ca="1">IF(I57="普通入力","&lt;LABEL NAME=""L-TB"&amp;RIGHT("0"&amp;TEXT(COUNTIF(I$2:I57,"普通入力"),"#"),2)&amp;""" TITLE="""&amp;D57&amp;""" FORECOLOR=""#00000000"" BACKCOLOR=""#00C0C0C0"" FONTNAME=""ＭＳ ゴシック"" FONTSIZE=""9"" OUTPUT=""0"" LEFT="""&amp;Q57&amp;""" TOP="""&amp;R57+20&amp;"""WIDTH="""&amp;TEXT(LENB(D57)*100,"#")&amp;""" HEIGHT="""&amp;T57&amp;""" &gt;&lt;TEXTBOX NAME=""TB"&amp;RIGHT("0"&amp;TEXT(COUNTIF(I$2:I57,"普通入力"),"#"),2)&amp;""" ELEMENT="""&amp;D57&amp;""" FORECOLOR=""#00080000"" BACKCOLOR=""#00FFFFFF"" FONTNAME=""ＭＳ ゴシック"" FONTSIZE=""9"""&amp;IF(J57="文字列",""," DATATYPE=""NUMERIC""")&amp;"DECIMALPLACES="""&amp;IF(LEFT(J57,2)="小数",RIGHT(J57,1),0)&amp;""" IMEMODE="""&amp;IF(K57="全角","04","02")&amp;""" BEFORESTRING="""&amp;E57&amp;" "" AFTERSTRING="""&amp;G57&amp;""" MAXVALUE="""&amp;M57&amp;""" MINVALUE="""&amp;N57&amp;""" SKIP="""&amp;IF(H57="必須","False","True")&amp;""" OUTPUT=""2""  LEFT="""&amp;TEXT(Q57+100+LENB(D57)*100,"#")&amp;""" TOP="""&amp;R57&amp;""" WIDTH="""&amp;TEXT(220+O57*92,"#")&amp;""" HEIGHT="""&amp;T57&amp;""" TABINDEX="""&amp;TEXT(COUNTA(I$2:I57),"#")&amp;""" OUTFORECOLOR=""#00000000"" OUTBR=""AFTER""&gt;"&amp;IF(G57&lt;&gt;"","&lt;LABEL NAME=""LA-TB"&amp;RIGHT("0"&amp;TEXT(COUNTIF(I$2:I57,"普通入力"),"#"),2)&amp;""" TITLE="""&amp;G57&amp;""" FORECOLOR=""#00000000"" BACKCOLOR=""#00C0C0C0"" FONTNAME=""ＭＳ ゴシック"" FONTSIZE=""9"" OUTPUT=""0"" LEFT="""&amp;TEXT(Q57+100+LENB(D57)*100+O57*92+320,"#")&amp;""" TOP="""&amp;R57+20&amp;""" WIDTH="""&amp;TEXT(LENB(G57)*100,"#")&amp;""" HEIGHT="""&amp;T57&amp;""" &gt;",""),Z57)</f>
        <v>&lt;LABEL NAME="L-TB30" TITLE="移植方法" FORECOLOR="#00000000" BACKCOLOR="#00C0C0C0" FONTNAME="ＭＳ ゴシック" FONTSIZE="9" OUTPUT="0" LEFT="11398" TOP="1510"WIDTH="800" HEIGHT="280" &gt;&lt;TEXTBOX NAME="TB30" ELEMENT="移植方法" FORECOLOR="#00080000" BACKCOLOR="#00FFFFFF" FONTNAME="ＭＳ ゴシック" FONTSIZE="9"DECIMALPLACES="0" IMEMODE="04" BEFORESTRING="移植方法 " AFTERSTRING="" MAXVALUE="" MINVALUE="" SKIP="True" OUTPUT="2"  LEFT="12298" TOP="1490" WIDTH="1140" HEIGHT="280" TABINDEX="50" OUTFORECOLOR="#00000000" OUTBR="AFTER"&gt;</v>
      </c>
      <c r="Z57" s="12" t="str">
        <f>IF(OR(I57="複数選択",I57="択一"),"&lt;LABEL NAME=""L-LB"&amp;RIGHT("0"&amp;TEXT(COUNTIF(I$2:I57,"複数選択")+COUNTIF(I$2:I57,"択一"),"#"),2)&amp;""" TITLE="""&amp;D57&amp;""" FORECOLOR=""#00000000"" BACKCOLOR=""#00C0C0C0"" FONTNAME=""ＭＳ ゴシック"" FONTSIZE=""9"" OUTPUT=""0"" LEFT="""&amp;Q57&amp;""" TOP="""&amp;R57+20&amp;"""WIDTH="""&amp;TEXT(LENB(D57)*90,"#")&amp;""" HEIGHT="""&amp;T57&amp;""" &gt;&lt;LISTBOX NAME=""LB"&amp;RIGHT("0"&amp;TEXT(COUNTIF(I$2:I57,"複数選択")+COUNTIF(I$2:I57,"択一"),"#"),2)&amp;""" ELEMENT="""&amp;D57&amp;""" FORECOLOR=""#00080000"" BACKCOLOR=""#00FFFFFF"" FONTNAME=""ＭＳ ゴシック"" FONTSIZE=""9"""&amp;IF(J57="文字列",""," DATATYPE=""NUMERIC""")&amp;" IMEMODE="""&amp;IF(K57="全角","04","02")&amp;""" BEFORESTRING="""&amp;E57&amp;" "" AFTERSTRING="""&amp;G57&amp;""" MULTIPLE="""&amp;IF(I57="複数選択","True")&amp;""" MINVALUE="""&amp;N57&amp;""" SKIP="""&amp;IF(H57="必須","False","True")&amp;""" OUTPUT=""2""  LEFT="""&amp;TEXT(Q57+100+LENB(D57)*90,"#")&amp;""" TOP="""&amp;R57&amp;""" WIDTH="""&amp;TEXT(O57*92+120,"#")&amp;""" HEIGHT="""&amp;T57&amp;""" TABINDEX="""&amp;TEXT(COUNTA(I$2:I57),"#")&amp;""" OUTFORECOLOR=""#00000000"" OUTBR=""AFTER""&gt;&lt;LISTBOXOPTION TITLE="""&amp;LEFT(L57,SEARCH("｜",L57)-1)&amp;""" SELECTED=""True"" VALUE="""&amp;LEFT(L57,SEARCH("｜",L57)-1)&amp;"""&gt;"&amp;IFERROR("&lt;LISTBOXOPTION TITLE="""&amp;
MID(L57,SEARCH("★",SUBSTITUTE(L57,"｜","★",1))+1,SEARCH("★",SUBSTITUTE(L57,"｜","★",2))-SEARCH("★",SUBSTITUTE(L57,"｜","★",1))-1)&amp;""" VALUE="""&amp;MID(L57,SEARCH("★",SUBSTITUTE(L57,"｜","★",1))+1,SEARCH("★",SUBSTITUTE(L57,"｜","★",2))-SEARCH("★",SUBSTITUTE(L57,"｜","★",1))-1)&amp;"""&gt;","")&amp;
IFERROR("&lt;LISTBOXOPTION TITLE="""&amp;MID(L57,
SEARCH("★",SUBSTITUTE(L57,"｜","★",2))+1,SEARCH("★",SUBSTITUTE(L57,"｜","★",3))-SEARCH("★",SUBSTITUTE(L57,"｜","★",2))-1)&amp;""" VALUE="""&amp;MID(L57,SEARCH("★",SUBSTITUTE(L57,"｜","★",2))+1,SEARCH("★",SUBSTITUTE(L57,"｜","★",3))-SEARCH("★",SUBSTITUTE(L57,"｜","★",2))-1)&amp;"""&gt;","")&amp;IFERROR("&lt;LISTBOXOPTION TITLE="""&amp;MID(L57,SEARCH("★",SUBSTITUTE(L57,"｜","★",3))+1,SEARCH("★",SUBSTITUTE(L57,"｜","★",4))-SEARCH("★",SUBSTITUTE(L57,"｜","★",3))-1)&amp;""" VALUE="""&amp;MID(L57,SEARCH("★",SUBSTITUTE(L57,"｜","★",3))+1,SEARCH("★",SUBSTITUTE(L57,"｜","★",4))-SEARCH("★",SUBSTITUTE(L57,"｜","★",3))-1)&amp;"""&gt;","")&amp;IFERROR("&lt;LISTBOXOPTION TITLE="""&amp;MID(L57,SEARCH("★",SUBSTITUTE(L57,"｜","★",4))+1,SEARCH("★",SUBSTITUTE(L57,"｜","★",5))-SEARCH("★",SUBSTITUTE(L57,"｜","★",4))-1)&amp;""" VALUE="""&amp;MID(L57,SEARCH("★",SUBSTITUTE(L57,"｜","★",4))+1,SEARCH("★",SUBSTITUTE(L57,"｜","★",5))-SEARCH("★",SUBSTITUTE(L57,"｜","★",4))-1
)&amp;"""&gt;","")&amp;
IFERROR("&lt;LISTBOXOPTION TITLE="""&amp;MID(L57,SEARCH("★",SUBSTITUTE(L57,"｜","★",5))+1,SEARCH("★",SUBSTITUTE(L57,"｜","★",6))-SEARCH("★",SUBSTITUTE(L57,"｜","★",5))-1)&amp;""" VALUE="""&amp;MID(L57,SEARCH("★",SUBSTITUTE(L57,"｜","★",5))+1,SEARCH("★",SUBSTITUTE(L57,"｜","★",6))-SEARCH("★",SUBSTITUTE(L57,"｜","★",5))-1
)&amp;"""&gt;","")&amp;IFERROR("&lt;LISTBOXOPTION TITLE="""&amp;MID(L57,SEARCH("★",SUBSTITUTE(L57,"｜","★",6))+1,SEARCH("★",SUBSTITUTE(L57,"｜","★",7))-SEARCH("★",SUBSTITUTE(L57,"｜","★",6))-1)&amp;""" VALUE="""&amp;MID(L57,SEARCH("★",SUBSTITUTE(L57,"｜","★",6))+1,SEARCH("★",SUBSTITUTE(L57,"｜","★",7))-SEARCH("★",SUBSTITUTE(L57,"｜","★",6))-1
)&amp;"""&gt;","")&amp;IFERROR("&lt;LISTBOXOPTION TITLE="""&amp;MID(L57,SEARCH("★",SUBSTITUTE(L57,"｜","★",7))+1,SEARCH("★",SUBSTITUTE(L57,"｜","★",8))-SEARCH("★",SUBSTITUTE(L57,"｜","★",7))-1)&amp;""" VALUE="""&amp;MID(L57,SEARCH("★",SUBSTITUTE(L57,"｜","★",7))+1,SEARCH("★",SUBSTITUTE(L57,"｜","★",8))-SEARCH("★",SUBSTITUTE(L57,"｜","★",7))-1
)&amp;"""&gt;","")&amp;IFERROR("&lt;LISTBOXOPTION TITLE="""&amp;MID(L57,SEARCH("★",SUBSTITUTE(L57,"｜","★",8))+1,SEARCH("★",SUBSTITUTE(L57,"｜","★",9))-SEARCH("★",SUBSTITUTE(L57,"｜","★",8))-1)&amp;""" VALUE="""&amp;MID(L57,SEARCH("★",SUBSTITUTE(L57,"｜","★",8))+1,SEARCH("★",SUBSTITUTE(L57,"｜","★",9))-SEARCH("★",SUBSTITUTE(L57,"｜","★",8))-1
)&amp;"""&gt;","")&amp;IFERROR("&lt;LISTBOXOPTION TITLE="""&amp;MID(L57,SEARCH("★",SUBSTITUTE(L57,"｜","★",9))+1,SEARCH("★",SUBSTITUTE(L57,"｜","★",10))-SEARCH("★",SUBSTITUTE(L57,"｜","★",9))-1)&amp;""" VALUE="""&amp;MID(L57,SEARCH("★",SUBSTITUTE(L57,"｜","★",9))+1,SEARCH("★",SUBSTITUTE(L57,"｜","★",10))-SEARCH("★",SUBSTITUTE(L57,"｜","★",9))-1
)&amp;"""&gt;","")&amp;IFERROR("&lt;LISTBOXOPTION TITLE="""&amp;MID(L57,SEARCH("★",SUBSTITUTE(L57,"｜","★",10))+1,SEARCH("★",SUBSTITUTE(L57,"｜","★",11))-SEARCH("★",SUBSTITUTE(L57,"｜","★",10))-1)&amp;""" VALUE="""&amp;MID(L57,SEARCH("★",SUBSTITUTE(L57,"｜","★",10))+1,SEARCH("★",SUBSTITUTE(L57,"｜","★",11))-SEARCH("★",SUBSTITUTE(L57,"｜","★",10))-1
)&amp;"""&gt;","")&amp;IFERROR("&lt;LISTBOXOPTION TITLE="""&amp;MID(L57,SEARCH("★",SUBSTITUTE(L57,"｜","★",11))+1,SEARCH("★",SUBSTITUTE(L57,"｜","★",12))-SEARCH("★",SUBSTITUTE(L57,"｜","★",11))-1)&amp;""" VALUE="""&amp;MID(L57,SEARCH("★",SUBSTITUTE(L57,"｜","★",11))+1,SEARCH("★",SUBSTITUTE(L57,"｜","★",12))-SEARCH("★",SUBSTITUTE(L57,"｜","★",11))-1
)&amp;"""&gt;","")&amp;IFERROR("&lt;LISTBOXOPTION TITLE="""&amp;MID(L57,SEARCH("★",SUBSTITUTE(L57,"｜","★",12))+1,SEARCH("★",SUBSTITUTE(L57,"｜","★",13))-SEARCH("★",SUBSTITUTE(L57,"｜","★",12))-1)&amp;""" VALUE="""&amp;MID(L57,SEARCH("★",SUBSTITUTE(L57,"｜","★",12))+1,SEARCH("★",SUBSTITUTE(L57,"｜","★",13))-SEARCH("★",SUBSTITUTE(L57,"｜","★",12))-1
)&amp;"""&gt;","")&amp;IFERROR("&lt;LISTBOXOPTION TITLE="""&amp;MID(L57,SEARCH("★",SUBSTITUTE(L57,"｜","★",13))+1,SEARCH("★",SUBSTITUTE(L57,"｜","★",14))-SEARCH("★",SUBSTITUTE(L57,"｜","★",13))-1)&amp;""" VALUE="""&amp;MID(L57,SEARCH("★",SUBSTITUTE(L57,"｜","★",13))+1,SEARCH("★",SUBSTITUTE(L57,"｜","★",14))-SEARCH("★",SUBSTITUTE(L57,"｜","★",13))-1
)&amp;"""&gt;","")&amp;IFERROR("&lt;LISTBOXOPTION TITLE="""&amp;MID(L57,SEARCH("★",SUBSTITUTE(L57,"｜","★",14))+1,SEARCH("★",SUBSTITUTE(L57,"｜","★",15))-SEARCH("★",SUBSTITUTE(L57,"｜","★",14))-1)&amp;""" VALUE="""&amp;MID(L57,SEARCH("★",SUBSTITUTE(L57,"｜","★",14))+1,SEARCH("★",SUBSTITUTE(L57,"｜","★",15))-SEARCH("★",SUBSTITUTE(L57,"｜","★",14))-1
)&amp;"""&gt;","")&amp;IFERROR("&lt;LISTBOXOPTION TITLE="""&amp;MID(L57,SEARCH("★",SUBSTITUTE(L57,"｜","★",15))+1,SEARCH("★",SUBSTITUTE(L57,"｜","★",16))-SEARCH("★",SUBSTITUTE(L57,"｜","★",15))-1)&amp;""" VALUE="""&amp;MID(L57,SEARCH("★",SUBSTITUTE(L57,"｜","★",15))+1,SEARCH("★",SUBSTITUTE(L57,"｜","★",16))-SEARCH("★",SUBSTITUTE(L57,"｜","★",15))-1
)&amp;"""&gt;","")&amp;IFERROR("&lt;LISTBOXOPTION TITLE="""&amp;MID(L57,SEARCH("★",SUBSTITUTE(L57,"｜","★",16))+1,SEARCH("★",SUBSTITUTE(L57,"｜","★",17))-SEARCH("★",SUBSTITUTE(L57,"｜","★",16))-1)&amp;""" VALUE="""&amp;MID(L57,SEARCH("★",SUBSTITUTE(L57,"｜","★",16))+1,SEARCH("★",SUBSTITUTE(L57,"｜","★",16))-SEARCH("★",SUBSTITUTE(L57,"｜","★",16))-1
)&amp;"""&gt;","")&amp;"&lt;/LISTBOX&gt;"&amp;IF(G57&lt;&gt;"","&lt;LABEL NAME=""LA-LB"&amp;RIGHT("0"&amp;TEXT(COUNTIF(I$2:I57,"複数選択")+COUNTIF(I$2:I57,"択一"),"#"),2)&amp;""" TITLE="""&amp;G57&amp;""" FORECOLOR=""#00000000"" BACKCOLOR=""#00C0C0C0"" FONTNAME=""ＭＳ ゴシック"" FONTSIZE=""9"" OUTPUT=""0"" LEFT="""&amp;TEXT(Q57+100+LENB(D57)*90+O57*110+100,"#")&amp;""" TOP="""&amp;R57+20&amp;""" WIDTH="""&amp;TEXT(LEN(G57)*400,"#")&amp;""" HEIGHT="""&amp;T57&amp;""" &gt;",""),AA57)</f>
        <v>エラー</v>
      </c>
      <c r="AA57" s="12" t="str">
        <f>IF(I57="文字表示","&lt;LABEL NAME=""LL"&amp;RIGHT("0"&amp;TEXT(COUNTIF(I$2:I57,"文字表示"),"#"),2)&amp;""" TITLE="""&amp;F57&amp;""" FORECOLOR=""#00000000"" BACKCOLOR=""#00C0C0C0"" FONTNAME=""ＭＳ ゴシック"" FONTSIZE=""9"" OUTPUT=""0"" LEFT="""&amp;Q57&amp;""" TOP="""&amp;R57+20&amp;"""WIDTH="""&amp;TEXT(LENB(F57)*92,"#")&amp;""" HEIGHT="""&amp;T57&amp;""" &gt;","エラー")</f>
        <v>エラー</v>
      </c>
    </row>
    <row r="58" spans="1:27" ht="15.75" customHeight="1" x14ac:dyDescent="0.15">
      <c r="A58" s="25"/>
      <c r="B58" s="25"/>
      <c r="C58" s="25" t="s">
        <v>127</v>
      </c>
      <c r="D58" s="25"/>
      <c r="E58" s="25"/>
      <c r="F58" s="25"/>
      <c r="G58" s="25"/>
      <c r="H58" s="25"/>
      <c r="I58" s="25"/>
      <c r="J58" s="25"/>
      <c r="K58" s="28"/>
      <c r="L58" s="25"/>
      <c r="M58" s="25"/>
      <c r="N58" s="25"/>
      <c r="O58" s="25"/>
      <c r="P58" s="9" t="str">
        <f>IF(C58&lt;&gt;"",IF(COUNTA(C$2:C58)=1,"&lt;GROUP ELEMENT=""GP"&amp;RIGHT("0"&amp;COUNTA(C$2:C58),2)&amp;""" NAME=""GP"&amp;RIGHT("0"&amp;COUNTA(C$2:C58),2)&amp;""" TITLE="""&amp;C58&amp;""" FORECOLOR=""#00000000"" BACKCOLOR=""#00C0C0C0"" FONTSIZE=""9"" OUTPUT=""0"" LEFT="""&amp;Q58&amp;""" TOP="""&amp;R58&amp;""" WIDTH="""&amp;S58&amp;""" HEIGHT="""&amp;T58&amp;""" OUTFORECOLOR=""#00000000""&gt;",IF(C58="終了","&lt;/GROUP&gt;&lt;COMMANDBUTTON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ELEMENT=""GP"&amp;RIGHT("0"&amp;TEXT(COUNTA(C$2:C58),"#"),2)&amp;""" NAME=""GP"&amp;RIGHT("0"&amp;COUNTA(C$2:C58),2)&amp;""" TITLE="""&amp;C58&amp;""" FORECOLOR=""#00000000"" BACKCOLOR=""#00C0C0C0"" FONTSIZE=""9"" OUTPUT=""0"" LEFT="""&amp;Q58&amp;""" TOP="""&amp;R58&amp;""" WIDTH="""&amp;S58&amp;""" HEIGHT="""&amp;T58&amp;""" OUTFORECOLOR=""#00000000""&gt;")),Y58)</f>
        <v>&lt;/GROUP&gt;&lt;COMMANDBUTTON NAME="CBT01" TITLE="カルテに展開" FORECOLOR="#00000000" BACKCOLOR="#0080FF80" FONTSIZE="9" SUBMITFUNCTION="SUBMIT" WINDOWFUNCTION="CLOSE" OUTPUT="0" LEFT="5460" TOP="12720" WIDTH="1170" HEIGHT="330" TABINDEX="998"OUTFORECOLOR="#00000000"&gt;&lt;COMMANDBUTTON NAME="CBT02" TITLE="キャンセル" FORECOLOR="#00000000" BACKCOLOR="#00C0C0C0" FONTSIZE="9" WINDOWFUNCTION="CLOSE" OUTPUT="0" LEFT="8340" TOP="12720" WIDTH="1170" HEIGHT="330" TABINDEX="999" OUTFORECOLOR="#00000000"&gt;&lt;/FORM&gt;&lt;ORIGINAL&gt;&lt;/ORIGINAL&gt;&lt;/BODY&gt;&lt;/XTML&gt;</v>
      </c>
      <c r="Q58" s="14">
        <f t="shared" si="29"/>
        <v>60</v>
      </c>
      <c r="R58" s="14">
        <f t="shared" ca="1" si="30"/>
        <v>11840</v>
      </c>
      <c r="S58" s="14">
        <f t="shared" si="31"/>
        <v>16540</v>
      </c>
      <c r="T58" s="14" t="e">
        <f ca="1">IF(C58&lt;&gt;"",SUM(INDIRECT("V"&amp;ROW()):INDIRECT("V"&amp;X59))+400,MAX(190*(IFERROR(SEARCH("★",SUBSTITUTE(L58,"｜","★",1))&gt;0,0)+IFERROR(SEARCH("★",SUBSTITUTE(L58,"｜","★",2))&gt;0,0)+IFERROR(SEARCH("★",SUBSTITUTE(L58,"｜","★",3))&gt;0,0)+IFERROR(SEARCH("★",SUBSTITUTE(L58,"｜","★",4))&gt;0,0)+IFERROR(SEARCH("★",SUBSTITUTE(L58,"｜","★",5))&gt;0,0)+IFERROR(SEARCH("★",SUBSTITUTE(L58,"｜","★",6))&gt;0,0)+IFERROR(SEARCH("★",SUBSTITUTE(L58,"｜","★",7))&gt;0,0)+IFERROR(SEARCH("★",SUBSTITUTE(L58,"｜","★",8))&gt;0,0)+IFERROR(SEARCH("★",SUBSTITUTE(L58,"｜","★",9))&gt;0,0)+IFERROR(SEARCH("★",SUBSTITUTE(L58,"｜","★",10))&gt;0,0)+IFERROR(SEARCH("★",SUBSTITUTE(L58,"｜","★",11))&gt;0,0)+IFERROR(SEARCH("★",SUBSTITUTE(L58,"｜","★",12))&gt;0,0)+IFERROR(SEARCH("★",SUBSTITUTE(L58,"｜","★",13))&gt;0,0)+IFERROR(SEARCH("★",SUBSTITUTE(L58,"｜","★",14))&gt;0,0)+IFERROR(SEARCH("★",SUBSTITUTE(L58,"｜","★",15))&gt;0,0))+40,280))</f>
        <v>#REF!</v>
      </c>
      <c r="U58" s="14" t="e">
        <f t="shared" ca="1" si="32"/>
        <v>#REF!</v>
      </c>
      <c r="V58" s="14" t="str">
        <f t="shared" si="33"/>
        <v/>
      </c>
      <c r="W58" s="14">
        <f t="shared" si="34"/>
        <v>58</v>
      </c>
      <c r="X58" s="14">
        <f t="shared" si="35"/>
        <v>58</v>
      </c>
      <c r="Y58" s="12" t="str">
        <f>IF(I58="普通入力","&lt;LABEL NAME=""L-TB"&amp;RIGHT("0"&amp;TEXT(COUNTIF(I$2:I58,"普通入力"),"#"),2)&amp;""" TITLE="""&amp;D58&amp;""" FORECOLOR=""#00000000"" BACKCOLOR=""#00C0C0C0"" FONTNAME=""ＭＳ ゴシック"" FONTSIZE=""9"" OUTPUT=""0"" LEFT="""&amp;Q58&amp;""" TOP="""&amp;R58+20&amp;"""WIDTH="""&amp;TEXT(LENB(D58)*100,"#")&amp;""" HEIGHT="""&amp;T58&amp;""" &gt;&lt;TEXTBOX NAME=""TB"&amp;RIGHT("0"&amp;TEXT(COUNTIF(I$2:I58,"普通入力"),"#"),2)&amp;""" ELEMENT="""&amp;D58&amp;""" FORECOLOR=""#00080000"" BACKCOLOR=""#00FFFFFF"" FONTNAME=""ＭＳ ゴシック"" FONTSIZE=""9"""&amp;IF(J58="文字列",""," DATATYPE=""NUMERIC""")&amp;"DECIMALPLACES="""&amp;IF(LEFT(J58,2)="小数",RIGHT(J58,1),0)&amp;""" IMEMODE="""&amp;IF(K58="全角","04","02")&amp;""" BEFORESTRING="""&amp;E58&amp;" "" AFTERSTRING="""&amp;G58&amp;""" MAXVALUE="""&amp;M58&amp;""" MINVALUE="""&amp;N58&amp;""" SKIP="""&amp;IF(H58="必須","False","True")&amp;""" OUTPUT=""2""  LEFT="""&amp;TEXT(Q58+100+LENB(D58)*100,"#")&amp;""" TOP="""&amp;R58&amp;""" WIDTH="""&amp;TEXT(220+O58*92,"#")&amp;""" HEIGHT="""&amp;T58&amp;""" TABINDEX="""&amp;TEXT(COUNTA(I$2:I58),"#")&amp;""" OUTFORECOLOR=""#00000000"" OUTBR=""AFTER""&gt;"&amp;IF(G58&lt;&gt;"","&lt;LABEL NAME=""LA-TB"&amp;RIGHT("0"&amp;TEXT(COUNTIF(I$2:I58,"普通入力"),"#"),2)&amp;""" TITLE="""&amp;G58&amp;""" FORECOLOR=""#00000000"" BACKCOLOR=""#00C0C0C0"" FONTNAME=""ＭＳ ゴシック"" FONTSIZE=""9"" OUTPUT=""0"" LEFT="""&amp;TEXT(Q58+100+LENB(D58)*100+O58*92+320,"#")&amp;""" TOP="""&amp;R58+20&amp;""" WIDTH="""&amp;TEXT(LENB(G58)*100,"#")&amp;""" HEIGHT="""&amp;T58&amp;""" &gt;",""),Z58)</f>
        <v>エラー</v>
      </c>
      <c r="Z58" s="12" t="str">
        <f>IF(OR(I58="複数選択",I58="択一"),"&lt;LABEL NAME=""L-LB"&amp;RIGHT("0"&amp;TEXT(COUNTIF(I$2:I58,"複数選択")+COUNTIF(I$2:I58,"択一"),"#"),2)&amp;""" TITLE="""&amp;D58&amp;""" FORECOLOR=""#00000000"" BACKCOLOR=""#00C0C0C0"" FONTNAME=""ＭＳ ゴシック"" FONTSIZE=""9"" OUTPUT=""0"" LEFT="""&amp;Q58&amp;""" TOP="""&amp;R58+20&amp;"""WIDTH="""&amp;TEXT(LENB(D58)*90,"#")&amp;""" HEIGHT="""&amp;T58&amp;""" &gt;&lt;LISTBOX NAME=""LB"&amp;RIGHT("0"&amp;TEXT(COUNTIF(I$2:I58,"複数選択")+COUNTIF(I$2:I58,"択一"),"#"),2)&amp;""" ELEMENT="""&amp;D58&amp;""" FORECOLOR=""#00080000"" BACKCOLOR=""#00FFFFFF"" FONTNAME=""ＭＳ ゴシック"" FONTSIZE=""9"""&amp;IF(J58="文字列",""," DATATYPE=""NUMERIC""")&amp;" IMEMODE="""&amp;IF(K58="全角","04","02")&amp;""" BEFORESTRING="""&amp;E58&amp;" "" AFTERSTRING="""&amp;G58&amp;""" MULTIPLE="""&amp;IF(I58="複数選択","True")&amp;""" MINVALUE="""&amp;N58&amp;""" SKIP="""&amp;IF(H58="必須","False","True")&amp;""" OUTPUT=""2""  LEFT="""&amp;TEXT(Q58+100+LENB(D58)*90,"#")&amp;""" TOP="""&amp;R58&amp;""" WIDTH="""&amp;TEXT(O58*92+120,"#")&amp;""" HEIGHT="""&amp;T58&amp;""" TABINDEX="""&amp;TEXT(COUNTA(I$2:I58),"#")&amp;""" OUTFORECOLOR=""#00000000"" OUTBR=""AFTER""&gt;&lt;LISTBOXOPTION TITLE="""&amp;LEFT(L58,SEARCH("｜",L58)-1)&amp;""" SELECTED=""True"" VALUE="""&amp;LEFT(L58,SEARCH("｜",L58)-1)&amp;"""&gt;"&amp;IFERROR("&lt;LISTBOXOPTION TITLE="""&amp;
MID(L58,SEARCH("★",SUBSTITUTE(L58,"｜","★",1))+1,SEARCH("★",SUBSTITUTE(L58,"｜","★",2))-SEARCH("★",SUBSTITUTE(L58,"｜","★",1))-1)&amp;""" VALUE="""&amp;MID(L58,SEARCH("★",SUBSTITUTE(L58,"｜","★",1))+1,SEARCH("★",SUBSTITUTE(L58,"｜","★",2))-SEARCH("★",SUBSTITUTE(L58,"｜","★",1))-1)&amp;"""&gt;","")&amp;
IFERROR("&lt;LISTBOXOPTION TITLE="""&amp;MID(L58,
SEARCH("★",SUBSTITUTE(L58,"｜","★",2))+1,SEARCH("★",SUBSTITUTE(L58,"｜","★",3))-SEARCH("★",SUBSTITUTE(L58,"｜","★",2))-1)&amp;""" VALUE="""&amp;MID(L58,SEARCH("★",SUBSTITUTE(L58,"｜","★",2))+1,SEARCH("★",SUBSTITUTE(L58,"｜","★",3))-SEARCH("★",SUBSTITUTE(L58,"｜","★",2))-1)&amp;"""&gt;","")&amp;IFERROR("&lt;LISTBOXOPTION TITLE="""&amp;MID(L58,SEARCH("★",SUBSTITUTE(L58,"｜","★",3))+1,SEARCH("★",SUBSTITUTE(L58,"｜","★",4))-SEARCH("★",SUBSTITUTE(L58,"｜","★",3))-1)&amp;""" VALUE="""&amp;MID(L58,SEARCH("★",SUBSTITUTE(L58,"｜","★",3))+1,SEARCH("★",SUBSTITUTE(L58,"｜","★",4))-SEARCH("★",SUBSTITUTE(L58,"｜","★",3))-1)&amp;"""&gt;","")&amp;IFERROR("&lt;LISTBOXOPTION TITLE="""&amp;MID(L58,SEARCH("★",SUBSTITUTE(L58,"｜","★",4))+1,SEARCH("★",SUBSTITUTE(L58,"｜","★",5))-SEARCH("★",SUBSTITUTE(L58,"｜","★",4))-1)&amp;""" VALUE="""&amp;MID(L58,SEARCH("★",SUBSTITUTE(L58,"｜","★",4))+1,SEARCH("★",SUBSTITUTE(L58,"｜","★",5))-SEARCH("★",SUBSTITUTE(L58,"｜","★",4))-1
)&amp;"""&gt;","")&amp;
IFERROR("&lt;LISTBOXOPTION TITLE="""&amp;MID(L58,SEARCH("★",SUBSTITUTE(L58,"｜","★",5))+1,SEARCH("★",SUBSTITUTE(L58,"｜","★",6))-SEARCH("★",SUBSTITUTE(L58,"｜","★",5))-1)&amp;""" VALUE="""&amp;MID(L58,SEARCH("★",SUBSTITUTE(L58,"｜","★",5))+1,SEARCH("★",SUBSTITUTE(L58,"｜","★",6))-SEARCH("★",SUBSTITUTE(L58,"｜","★",5))-1
)&amp;"""&gt;","")&amp;IFERROR("&lt;LISTBOXOPTION TITLE="""&amp;MID(L58,SEARCH("★",SUBSTITUTE(L58,"｜","★",6))+1,SEARCH("★",SUBSTITUTE(L58,"｜","★",7))-SEARCH("★",SUBSTITUTE(L58,"｜","★",6))-1)&amp;""" VALUE="""&amp;MID(L58,SEARCH("★",SUBSTITUTE(L58,"｜","★",6))+1,SEARCH("★",SUBSTITUTE(L58,"｜","★",7))-SEARCH("★",SUBSTITUTE(L58,"｜","★",6))-1
)&amp;"""&gt;","")&amp;IFERROR("&lt;LISTBOXOPTION TITLE="""&amp;MID(L58,SEARCH("★",SUBSTITUTE(L58,"｜","★",7))+1,SEARCH("★",SUBSTITUTE(L58,"｜","★",8))-SEARCH("★",SUBSTITUTE(L58,"｜","★",7))-1)&amp;""" VALUE="""&amp;MID(L58,SEARCH("★",SUBSTITUTE(L58,"｜","★",7))+1,SEARCH("★",SUBSTITUTE(L58,"｜","★",8))-SEARCH("★",SUBSTITUTE(L58,"｜","★",7))-1
)&amp;"""&gt;","")&amp;IFERROR("&lt;LISTBOXOPTION TITLE="""&amp;MID(L58,SEARCH("★",SUBSTITUTE(L58,"｜","★",8))+1,SEARCH("★",SUBSTITUTE(L58,"｜","★",9))-SEARCH("★",SUBSTITUTE(L58,"｜","★",8))-1)&amp;""" VALUE="""&amp;MID(L58,SEARCH("★",SUBSTITUTE(L58,"｜","★",8))+1,SEARCH("★",SUBSTITUTE(L58,"｜","★",9))-SEARCH("★",SUBSTITUTE(L58,"｜","★",8))-1
)&amp;"""&gt;","")&amp;IFERROR("&lt;LISTBOXOPTION TITLE="""&amp;MID(L58,SEARCH("★",SUBSTITUTE(L58,"｜","★",9))+1,SEARCH("★",SUBSTITUTE(L58,"｜","★",10))-SEARCH("★",SUBSTITUTE(L58,"｜","★",9))-1)&amp;""" VALUE="""&amp;MID(L58,SEARCH("★",SUBSTITUTE(L58,"｜","★",9))+1,SEARCH("★",SUBSTITUTE(L58,"｜","★",10))-SEARCH("★",SUBSTITUTE(L58,"｜","★",9))-1
)&amp;"""&gt;","")&amp;IFERROR("&lt;LISTBOXOPTION TITLE="""&amp;MID(L58,SEARCH("★",SUBSTITUTE(L58,"｜","★",10))+1,SEARCH("★",SUBSTITUTE(L58,"｜","★",11))-SEARCH("★",SUBSTITUTE(L58,"｜","★",10))-1)&amp;""" VALUE="""&amp;MID(L58,SEARCH("★",SUBSTITUTE(L58,"｜","★",10))+1,SEARCH("★",SUBSTITUTE(L58,"｜","★",11))-SEARCH("★",SUBSTITUTE(L58,"｜","★",10))-1
)&amp;"""&gt;","")&amp;IFERROR("&lt;LISTBOXOPTION TITLE="""&amp;MID(L58,SEARCH("★",SUBSTITUTE(L58,"｜","★",11))+1,SEARCH("★",SUBSTITUTE(L58,"｜","★",12))-SEARCH("★",SUBSTITUTE(L58,"｜","★",11))-1)&amp;""" VALUE="""&amp;MID(L58,SEARCH("★",SUBSTITUTE(L58,"｜","★",11))+1,SEARCH("★",SUBSTITUTE(L58,"｜","★",12))-SEARCH("★",SUBSTITUTE(L58,"｜","★",11))-1
)&amp;"""&gt;","")&amp;IFERROR("&lt;LISTBOXOPTION TITLE="""&amp;MID(L58,SEARCH("★",SUBSTITUTE(L58,"｜","★",12))+1,SEARCH("★",SUBSTITUTE(L58,"｜","★",13))-SEARCH("★",SUBSTITUTE(L58,"｜","★",12))-1)&amp;""" VALUE="""&amp;MID(L58,SEARCH("★",SUBSTITUTE(L58,"｜","★",12))+1,SEARCH("★",SUBSTITUTE(L58,"｜","★",13))-SEARCH("★",SUBSTITUTE(L58,"｜","★",12))-1
)&amp;"""&gt;","")&amp;IFERROR("&lt;LISTBOXOPTION TITLE="""&amp;MID(L58,SEARCH("★",SUBSTITUTE(L58,"｜","★",13))+1,SEARCH("★",SUBSTITUTE(L58,"｜","★",14))-SEARCH("★",SUBSTITUTE(L58,"｜","★",13))-1)&amp;""" VALUE="""&amp;MID(L58,SEARCH("★",SUBSTITUTE(L58,"｜","★",13))+1,SEARCH("★",SUBSTITUTE(L58,"｜","★",14))-SEARCH("★",SUBSTITUTE(L58,"｜","★",13))-1
)&amp;"""&gt;","")&amp;IFERROR("&lt;LISTBOXOPTION TITLE="""&amp;MID(L58,SEARCH("★",SUBSTITUTE(L58,"｜","★",14))+1,SEARCH("★",SUBSTITUTE(L58,"｜","★",15))-SEARCH("★",SUBSTITUTE(L58,"｜","★",14))-1)&amp;""" VALUE="""&amp;MID(L58,SEARCH("★",SUBSTITUTE(L58,"｜","★",14))+1,SEARCH("★",SUBSTITUTE(L58,"｜","★",15))-SEARCH("★",SUBSTITUTE(L58,"｜","★",14))-1
)&amp;"""&gt;","")&amp;IFERROR("&lt;LISTBOXOPTION TITLE="""&amp;MID(L58,SEARCH("★",SUBSTITUTE(L58,"｜","★",15))+1,SEARCH("★",SUBSTITUTE(L58,"｜","★",16))-SEARCH("★",SUBSTITUTE(L58,"｜","★",15))-1)&amp;""" VALUE="""&amp;MID(L58,SEARCH("★",SUBSTITUTE(L58,"｜","★",15))+1,SEARCH("★",SUBSTITUTE(L58,"｜","★",16))-SEARCH("★",SUBSTITUTE(L58,"｜","★",15))-1
)&amp;"""&gt;","")&amp;IFERROR("&lt;LISTBOXOPTION TITLE="""&amp;MID(L58,SEARCH("★",SUBSTITUTE(L58,"｜","★",16))+1,SEARCH("★",SUBSTITUTE(L58,"｜","★",17))-SEARCH("★",SUBSTITUTE(L58,"｜","★",16))-1)&amp;""" VALUE="""&amp;MID(L58,SEARCH("★",SUBSTITUTE(L58,"｜","★",16))+1,SEARCH("★",SUBSTITUTE(L58,"｜","★",16))-SEARCH("★",SUBSTITUTE(L58,"｜","★",16))-1
)&amp;"""&gt;","")&amp;"&lt;/LISTBOX&gt;"&amp;IF(G58&lt;&gt;"","&lt;LABEL NAME=""LA-LB"&amp;RIGHT("0"&amp;TEXT(COUNTIF(I$2:I58,"複数選択")+COUNTIF(I$2:I58,"択一"),"#"),2)&amp;""" TITLE="""&amp;G58&amp;""" FORECOLOR=""#00000000"" BACKCOLOR=""#00C0C0C0"" FONTNAME=""ＭＳ ゴシック"" FONTSIZE=""9"" OUTPUT=""0"" LEFT="""&amp;TEXT(Q58+100+LENB(D58)*90+O58*110+100,"#")&amp;""" TOP="""&amp;R58+20&amp;""" WIDTH="""&amp;TEXT(LEN(G58)*400,"#")&amp;""" HEIGHT="""&amp;T58&amp;""" &gt;",""),AA58)</f>
        <v>エラー</v>
      </c>
      <c r="AA58" s="12" t="str">
        <f>IF(I58="文字表示","&lt;LABEL NAME=""LL"&amp;RIGHT("0"&amp;TEXT(COUNTIF(I$2:I58,"文字表示"),"#"),2)&amp;""" TITLE="""&amp;F58&amp;""" FORECOLOR=""#00000000"" BACKCOLOR=""#00C0C0C0"" FONTNAME=""ＭＳ ゴシック"" FONTSIZE=""9"" OUTPUT=""0"" LEFT="""&amp;Q58&amp;""" TOP="""&amp;R58+20&amp;"""WIDTH="""&amp;TEXT(LENB(F58)*92,"#")&amp;""" HEIGHT="""&amp;T58&amp;""" &gt;","エラー")</f>
        <v>エラー</v>
      </c>
    </row>
    <row r="59" spans="1:27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1"/>
      <c r="M59" s="1"/>
      <c r="N59" s="1"/>
      <c r="O59" s="1"/>
      <c r="P59" s="9" t="str">
        <f>IF(C59&lt;&gt;"",IF(COUNTA(C$2:C59)=1,"&lt;GROUP ELEMENT=""GP"&amp;RIGHT("0"&amp;COUNTA(C$2:C59),2)&amp;""" NAME=""GP"&amp;RIGHT("0"&amp;COUNTA(C$2:C59),2)&amp;""" TITLE="""&amp;C59&amp;""" FORECOLOR=""#00000000"" BACKCOLOR=""#00C0C0C0"" FONTSIZE=""9"" OUTPUT=""0"" LEFT="""&amp;Q59&amp;""" TOP="""&amp;R59&amp;""" WIDTH="""&amp;S59&amp;""" HEIGHT="""&amp;T59&amp;""" OUTFORECOLOR=""#00000000""&gt;",IF(C59="終了","&lt;/GROUP&gt;&lt;COMMANDBUTTON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ELEMENT=""GP"&amp;RIGHT("0"&amp;TEXT(COUNTA(C$2:C59),"#"),2)&amp;""" NAME=""GP"&amp;RIGHT("0"&amp;COUNTA(C$2:C59),2)&amp;""" TITLE="""&amp;C59&amp;""" FORECOLOR=""#00000000"" BACKCOLOR=""#00C0C0C0"" FONTSIZE=""9"" OUTPUT=""0"" LEFT="""&amp;Q59&amp;""" TOP="""&amp;R59&amp;""" WIDTH="""&amp;S59&amp;""" HEIGHT="""&amp;T59&amp;""" OUTFORECOLOR=""#00000000""&gt;")),Y59)</f>
        <v>エラー</v>
      </c>
      <c r="Q59" s="14">
        <f t="shared" ref="Q59:Q65" si="36">IF(AND(C59="",C58=""),IF(Q58+S58+250+S59&lt;S$2,Q58+S58+250,Q$3),60)</f>
        <v>60</v>
      </c>
      <c r="R59" s="14">
        <f t="shared" ref="R59:R65" ca="1" si="37">IF(C59="",IF(C58="",IF(Q59&gt;Q58,R58,R58+20+U58),290),INDIRECT("R"&amp;W58)+INDIRECT("T"&amp;W58)+100)</f>
        <v>290</v>
      </c>
      <c r="S59" s="14">
        <f t="shared" ref="S59:S65" si="38">IF(C59&lt;&gt;"",16540,MIN(800+LENB(D59)*92+MAX(LENB(F59),O59)*92+LENB(G59)*92,S$2-200))</f>
        <v>800</v>
      </c>
      <c r="T59" s="14">
        <f ca="1">IF(C59&lt;&gt;"",SUM(INDIRECT("V"&amp;ROW()):INDIRECT("V"&amp;X60))+400,MAX(190*(IFERROR(SEARCH("★",SUBSTITUTE(L59,"｜","★",1))&gt;0,0)+IFERROR(SEARCH("★",SUBSTITUTE(L59,"｜","★",2))&gt;0,0)+IFERROR(SEARCH("★",SUBSTITUTE(L59,"｜","★",3))&gt;0,0)+IFERROR(SEARCH("★",SUBSTITUTE(L59,"｜","★",4))&gt;0,0)+IFERROR(SEARCH("★",SUBSTITUTE(L59,"｜","★",5))&gt;0,0)+IFERROR(SEARCH("★",SUBSTITUTE(L59,"｜","★",6))&gt;0,0)+IFERROR(SEARCH("★",SUBSTITUTE(L59,"｜","★",7))&gt;0,0)+IFERROR(SEARCH("★",SUBSTITUTE(L59,"｜","★",8))&gt;0,0)+IFERROR(SEARCH("★",SUBSTITUTE(L59,"｜","★",9))&gt;0,0)+IFERROR(SEARCH("★",SUBSTITUTE(L59,"｜","★",10))&gt;0,0)+IFERROR(SEARCH("★",SUBSTITUTE(L59,"｜","★",11))&gt;0,0)+IFERROR(SEARCH("★",SUBSTITUTE(L59,"｜","★",12))&gt;0,0)+IFERROR(SEARCH("★",SUBSTITUTE(L59,"｜","★",13))&gt;0,0)+IFERROR(SEARCH("★",SUBSTITUTE(L59,"｜","★",14))&gt;0,0)+IFERROR(SEARCH("★",SUBSTITUTE(L59,"｜","★",15))&gt;0,0))+40,280))</f>
        <v>280</v>
      </c>
      <c r="U59" s="14">
        <f t="shared" ref="U59:U65" ca="1" si="39">IF(Q58+S58+150+S59&lt;$S$2,MAX(U58,T59),T59)</f>
        <v>280</v>
      </c>
      <c r="V59" s="14">
        <f t="shared" ref="V59:V65" si="40">IF(C59="",IF(Q59+S59+250+S60&gt;=$S$2,U59,0),"")</f>
        <v>0</v>
      </c>
      <c r="W59" s="14">
        <f t="shared" ref="W59:W65" si="41">IF(C59&lt;&gt;"",ROW(),W58)</f>
        <v>58</v>
      </c>
      <c r="X59" s="14">
        <f t="shared" ref="X59:X65" si="42">IF(C59&lt;&gt;"",ROW(),X60)</f>
        <v>0</v>
      </c>
      <c r="Y59" s="12" t="str">
        <f>IF(I59="普通入力","&lt;LABEL NAME=""L-TB"&amp;RIGHT("0"&amp;TEXT(COUNTIF(I$2:I59,"普通入力"),"#"),2)&amp;""" TITLE="""&amp;D59&amp;""" FORECOLOR=""#00000000"" BACKCOLOR=""#00C0C0C0"" FONTNAME=""ＭＳ ゴシック"" FONTSIZE=""9"" OUTPUT=""0"" LEFT="""&amp;Q59&amp;""" TOP="""&amp;R59+20&amp;"""WIDTH="""&amp;TEXT(LENB(D59)*100,"#")&amp;""" HEIGHT="""&amp;T59&amp;""" &gt;&lt;TEXTBOX NAME=""TB"&amp;RIGHT("0"&amp;TEXT(COUNTIF(I$2:I59,"普通入力"),"#"),2)&amp;""" ELEMENT="""&amp;D59&amp;""" FORECOLOR=""#00080000"" BACKCOLOR=""#00FFFFFF"" FONTNAME=""ＭＳ ゴシック"" FONTSIZE=""9"""&amp;IF(J59="文字列",""," DATATYPE=""NUMERIC""")&amp;"DECIMALPLACES="""&amp;IF(LEFT(J59,2)="小数",RIGHT(J59,1),0)&amp;""" IMEMODE="""&amp;IF(K59="全角","04","02")&amp;""" BEFORESTRING="""&amp;E59&amp;" "" AFTERSTRING="""&amp;G59&amp;""" MAXVALUE="""&amp;M59&amp;""" MINVALUE="""&amp;N59&amp;""" SKIP="""&amp;IF(H59="必須","False","True")&amp;""" OUTPUT=""2""  LEFT="""&amp;TEXT(Q59+100+LENB(D59)*100,"#")&amp;""" TOP="""&amp;R59&amp;""" WIDTH="""&amp;TEXT(220+O59*92,"#")&amp;""" HEIGHT="""&amp;T59&amp;""" TABINDEX="""&amp;TEXT(COUNTA(I$2:I59),"#")&amp;""" OUTFORECOLOR=""#00000000"" OUTBR=""AFTER""&gt;"&amp;IF(G59&lt;&gt;"","&lt;LABEL NAME=""LA-TB"&amp;RIGHT("0"&amp;TEXT(COUNTIF(I$2:I59,"普通入力"),"#"),2)&amp;""" TITLE="""&amp;G59&amp;""" FORECOLOR=""#00000000"" BACKCOLOR=""#00C0C0C0"" FONTNAME=""ＭＳ ゴシック"" FONTSIZE=""9"" OUTPUT=""0"" LEFT="""&amp;TEXT(Q59+100+LENB(D59)*100+O59*92+320,"#")&amp;""" TOP="""&amp;R59+20&amp;""" WIDTH="""&amp;TEXT(LENB(G59)*100,"#")&amp;""" HEIGHT="""&amp;T59&amp;""" &gt;",""),Z59)</f>
        <v>エラー</v>
      </c>
      <c r="Z59" s="12" t="str">
        <f>IF(OR(I59="複数選択",I59="択一"),"&lt;LABEL NAME=""L-LB"&amp;RIGHT("0"&amp;TEXT(COUNTIF(I$2:I59,"複数選択")+COUNTIF(I$2:I59,"択一"),"#"),2)&amp;""" TITLE="""&amp;D59&amp;""" FORECOLOR=""#00000000"" BACKCOLOR=""#00C0C0C0"" FONTNAME=""ＭＳ ゴシック"" FONTSIZE=""9"" OUTPUT=""0"" LEFT="""&amp;Q59&amp;""" TOP="""&amp;R59+20&amp;"""WIDTH="""&amp;TEXT(LENB(D59)*90,"#")&amp;""" HEIGHT="""&amp;T59&amp;""" &gt;&lt;LISTBOX NAME=""LB"&amp;RIGHT("0"&amp;TEXT(COUNTIF(I$2:I59,"複数選択")+COUNTIF(I$2:I59,"択一"),"#"),2)&amp;""" ELEMENT="""&amp;D59&amp;""" FORECOLOR=""#00080000"" BACKCOLOR=""#00FFFFFF"" FONTNAME=""ＭＳ ゴシック"" FONTSIZE=""9"""&amp;IF(J59="文字列",""," DATATYPE=""NUMERIC""")&amp;" IMEMODE="""&amp;IF(K59="全角","04","02")&amp;""" BEFORESTRING="""&amp;E59&amp;" "" AFTERSTRING="""&amp;G59&amp;""" MULTIPLE="""&amp;IF(I59="複数選択","True")&amp;""" MINVALUE="""&amp;N59&amp;""" SKIP="""&amp;IF(H59="必須","False","True")&amp;""" OUTPUT=""2""  LEFT="""&amp;TEXT(Q59+100+LENB(D59)*90,"#")&amp;""" TOP="""&amp;R59&amp;""" WIDTH="""&amp;TEXT(O59*92+120,"#")&amp;""" HEIGHT="""&amp;T59&amp;""" TABINDEX="""&amp;TEXT(COUNTA(I$2:I59),"#")&amp;""" OUTFORECOLOR=""#00000000"" OUTBR=""AFTER""&gt;&lt;LISTBOXOPTION TITLE="""&amp;LEFT(L59,SEARCH("｜",L59)-1)&amp;""" SELECTED=""True"" VALUE="""&amp;LEFT(L59,SEARCH("｜",L59)-1)&amp;"""&gt;"&amp;IFERROR("&lt;LISTBOXOPTION TITLE="""&amp;
MID(L59,SEARCH("★",SUBSTITUTE(L59,"｜","★",1))+1,SEARCH("★",SUBSTITUTE(L59,"｜","★",2))-SEARCH("★",SUBSTITUTE(L59,"｜","★",1))-1)&amp;""" VALUE="""&amp;MID(L59,SEARCH("★",SUBSTITUTE(L59,"｜","★",1))+1,SEARCH("★",SUBSTITUTE(L59,"｜","★",2))-SEARCH("★",SUBSTITUTE(L59,"｜","★",1))-1)&amp;"""&gt;","")&amp;
IFERROR("&lt;LISTBOXOPTION TITLE="""&amp;MID(L59,
SEARCH("★",SUBSTITUTE(L59,"｜","★",2))+1,SEARCH("★",SUBSTITUTE(L59,"｜","★",3))-SEARCH("★",SUBSTITUTE(L59,"｜","★",2))-1)&amp;""" VALUE="""&amp;MID(L59,SEARCH("★",SUBSTITUTE(L59,"｜","★",2))+1,SEARCH("★",SUBSTITUTE(L59,"｜","★",3))-SEARCH("★",SUBSTITUTE(L59,"｜","★",2))-1)&amp;"""&gt;","")&amp;IFERROR("&lt;LISTBOXOPTION TITLE="""&amp;MID(L59,SEARCH("★",SUBSTITUTE(L59,"｜","★",3))+1,SEARCH("★",SUBSTITUTE(L59,"｜","★",4))-SEARCH("★",SUBSTITUTE(L59,"｜","★",3))-1)&amp;""" VALUE="""&amp;MID(L59,SEARCH("★",SUBSTITUTE(L59,"｜","★",3))+1,SEARCH("★",SUBSTITUTE(L59,"｜","★",4))-SEARCH("★",SUBSTITUTE(L59,"｜","★",3))-1)&amp;"""&gt;","")&amp;IFERROR("&lt;LISTBOXOPTION TITLE="""&amp;MID(L59,SEARCH("★",SUBSTITUTE(L59,"｜","★",4))+1,SEARCH("★",SUBSTITUTE(L59,"｜","★",5))-SEARCH("★",SUBSTITUTE(L59,"｜","★",4))-1)&amp;""" VALUE="""&amp;MID(L59,SEARCH("★",SUBSTITUTE(L59,"｜","★",4))+1,SEARCH("★",SUBSTITUTE(L59,"｜","★",5))-SEARCH("★",SUBSTITUTE(L59,"｜","★",4))-1
)&amp;"""&gt;","")&amp;
IFERROR("&lt;LISTBOXOPTION TITLE="""&amp;MID(L59,SEARCH("★",SUBSTITUTE(L59,"｜","★",5))+1,SEARCH("★",SUBSTITUTE(L59,"｜","★",6))-SEARCH("★",SUBSTITUTE(L59,"｜","★",5))-1)&amp;""" VALUE="""&amp;MID(L59,SEARCH("★",SUBSTITUTE(L59,"｜","★",5))+1,SEARCH("★",SUBSTITUTE(L59,"｜","★",6))-SEARCH("★",SUBSTITUTE(L59,"｜","★",5))-1
)&amp;"""&gt;","")&amp;IFERROR("&lt;LISTBOXOPTION TITLE="""&amp;MID(L59,SEARCH("★",SUBSTITUTE(L59,"｜","★",6))+1,SEARCH("★",SUBSTITUTE(L59,"｜","★",7))-SEARCH("★",SUBSTITUTE(L59,"｜","★",6))-1)&amp;""" VALUE="""&amp;MID(L59,SEARCH("★",SUBSTITUTE(L59,"｜","★",6))+1,SEARCH("★",SUBSTITUTE(L59,"｜","★",7))-SEARCH("★",SUBSTITUTE(L59,"｜","★",6))-1
)&amp;"""&gt;","")&amp;IFERROR("&lt;LISTBOXOPTION TITLE="""&amp;MID(L59,SEARCH("★",SUBSTITUTE(L59,"｜","★",7))+1,SEARCH("★",SUBSTITUTE(L59,"｜","★",8))-SEARCH("★",SUBSTITUTE(L59,"｜","★",7))-1)&amp;""" VALUE="""&amp;MID(L59,SEARCH("★",SUBSTITUTE(L59,"｜","★",7))+1,SEARCH("★",SUBSTITUTE(L59,"｜","★",8))-SEARCH("★",SUBSTITUTE(L59,"｜","★",7))-1
)&amp;"""&gt;","")&amp;IFERROR("&lt;LISTBOXOPTION TITLE="""&amp;MID(L59,SEARCH("★",SUBSTITUTE(L59,"｜","★",8))+1,SEARCH("★",SUBSTITUTE(L59,"｜","★",9))-SEARCH("★",SUBSTITUTE(L59,"｜","★",8))-1)&amp;""" VALUE="""&amp;MID(L59,SEARCH("★",SUBSTITUTE(L59,"｜","★",8))+1,SEARCH("★",SUBSTITUTE(L59,"｜","★",9))-SEARCH("★",SUBSTITUTE(L59,"｜","★",8))-1
)&amp;"""&gt;","")&amp;IFERROR("&lt;LISTBOXOPTION TITLE="""&amp;MID(L59,SEARCH("★",SUBSTITUTE(L59,"｜","★",9))+1,SEARCH("★",SUBSTITUTE(L59,"｜","★",10))-SEARCH("★",SUBSTITUTE(L59,"｜","★",9))-1)&amp;""" VALUE="""&amp;MID(L59,SEARCH("★",SUBSTITUTE(L59,"｜","★",9))+1,SEARCH("★",SUBSTITUTE(L59,"｜","★",10))-SEARCH("★",SUBSTITUTE(L59,"｜","★",9))-1
)&amp;"""&gt;","")&amp;IFERROR("&lt;LISTBOXOPTION TITLE="""&amp;MID(L59,SEARCH("★",SUBSTITUTE(L59,"｜","★",10))+1,SEARCH("★",SUBSTITUTE(L59,"｜","★",11))-SEARCH("★",SUBSTITUTE(L59,"｜","★",10))-1)&amp;""" VALUE="""&amp;MID(L59,SEARCH("★",SUBSTITUTE(L59,"｜","★",10))+1,SEARCH("★",SUBSTITUTE(L59,"｜","★",11))-SEARCH("★",SUBSTITUTE(L59,"｜","★",10))-1
)&amp;"""&gt;","")&amp;IFERROR("&lt;LISTBOXOPTION TITLE="""&amp;MID(L59,SEARCH("★",SUBSTITUTE(L59,"｜","★",11))+1,SEARCH("★",SUBSTITUTE(L59,"｜","★",12))-SEARCH("★",SUBSTITUTE(L59,"｜","★",11))-1)&amp;""" VALUE="""&amp;MID(L59,SEARCH("★",SUBSTITUTE(L59,"｜","★",11))+1,SEARCH("★",SUBSTITUTE(L59,"｜","★",12))-SEARCH("★",SUBSTITUTE(L59,"｜","★",11))-1
)&amp;"""&gt;","")&amp;IFERROR("&lt;LISTBOXOPTION TITLE="""&amp;MID(L59,SEARCH("★",SUBSTITUTE(L59,"｜","★",12))+1,SEARCH("★",SUBSTITUTE(L59,"｜","★",13))-SEARCH("★",SUBSTITUTE(L59,"｜","★",12))-1)&amp;""" VALUE="""&amp;MID(L59,SEARCH("★",SUBSTITUTE(L59,"｜","★",12))+1,SEARCH("★",SUBSTITUTE(L59,"｜","★",13))-SEARCH("★",SUBSTITUTE(L59,"｜","★",12))-1
)&amp;"""&gt;","")&amp;IFERROR("&lt;LISTBOXOPTION TITLE="""&amp;MID(L59,SEARCH("★",SUBSTITUTE(L59,"｜","★",13))+1,SEARCH("★",SUBSTITUTE(L59,"｜","★",14))-SEARCH("★",SUBSTITUTE(L59,"｜","★",13))-1)&amp;""" VALUE="""&amp;MID(L59,SEARCH("★",SUBSTITUTE(L59,"｜","★",13))+1,SEARCH("★",SUBSTITUTE(L59,"｜","★",14))-SEARCH("★",SUBSTITUTE(L59,"｜","★",13))-1
)&amp;"""&gt;","")&amp;IFERROR("&lt;LISTBOXOPTION TITLE="""&amp;MID(L59,SEARCH("★",SUBSTITUTE(L59,"｜","★",14))+1,SEARCH("★",SUBSTITUTE(L59,"｜","★",15))-SEARCH("★",SUBSTITUTE(L59,"｜","★",14))-1)&amp;""" VALUE="""&amp;MID(L59,SEARCH("★",SUBSTITUTE(L59,"｜","★",14))+1,SEARCH("★",SUBSTITUTE(L59,"｜","★",15))-SEARCH("★",SUBSTITUTE(L59,"｜","★",14))-1
)&amp;"""&gt;","")&amp;IFERROR("&lt;LISTBOXOPTION TITLE="""&amp;MID(L59,SEARCH("★",SUBSTITUTE(L59,"｜","★",15))+1,SEARCH("★",SUBSTITUTE(L59,"｜","★",16))-SEARCH("★",SUBSTITUTE(L59,"｜","★",15))-1)&amp;""" VALUE="""&amp;MID(L59,SEARCH("★",SUBSTITUTE(L59,"｜","★",15))+1,SEARCH("★",SUBSTITUTE(L59,"｜","★",16))-SEARCH("★",SUBSTITUTE(L59,"｜","★",15))-1
)&amp;"""&gt;","")&amp;IFERROR("&lt;LISTBOXOPTION TITLE="""&amp;MID(L59,SEARCH("★",SUBSTITUTE(L59,"｜","★",16))+1,SEARCH("★",SUBSTITUTE(L59,"｜","★",17))-SEARCH("★",SUBSTITUTE(L59,"｜","★",16))-1)&amp;""" VALUE="""&amp;MID(L59,SEARCH("★",SUBSTITUTE(L59,"｜","★",16))+1,SEARCH("★",SUBSTITUTE(L59,"｜","★",16))-SEARCH("★",SUBSTITUTE(L59,"｜","★",16))-1
)&amp;"""&gt;","")&amp;"&lt;/LISTBOX&gt;"&amp;IF(G59&lt;&gt;"","&lt;LABEL NAME=""LA-LB"&amp;RIGHT("0"&amp;TEXT(COUNTIF(I$2:I59,"複数選択")+COUNTIF(I$2:I59,"択一"),"#"),2)&amp;""" TITLE="""&amp;G59&amp;""" FORECOLOR=""#00000000"" BACKCOLOR=""#00C0C0C0"" FONTNAME=""ＭＳ ゴシック"" FONTSIZE=""9"" OUTPUT=""0"" LEFT="""&amp;TEXT(Q59+100+LENB(D59)*90+O59*110+100,"#")&amp;""" TOP="""&amp;R59+20&amp;""" WIDTH="""&amp;TEXT(LEN(G59)*400,"#")&amp;""" HEIGHT="""&amp;T59&amp;""" &gt;",""),AA59)</f>
        <v>エラー</v>
      </c>
      <c r="AA59" s="12" t="str">
        <f>IF(I59="文字表示","&lt;LABEL NAME=""LL"&amp;RIGHT("0"&amp;TEXT(COUNTIF(I$2:I59,"文字表示"),"#"),2)&amp;""" TITLE="""&amp;F59&amp;""" FORECOLOR=""#00000000"" BACKCOLOR=""#00C0C0C0"" FONTNAME=""ＭＳ ゴシック"" FONTSIZE=""9"" OUTPUT=""0"" LEFT="""&amp;Q59&amp;""" TOP="""&amp;R59+20&amp;"""WIDTH="""&amp;TEXT(LENB(F59)*92,"#")&amp;""" HEIGHT="""&amp;T59&amp;""" &gt;","エラー")</f>
        <v>エラー</v>
      </c>
    </row>
    <row r="60" spans="1:27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  <c r="M60" s="1"/>
      <c r="N60" s="1"/>
      <c r="O60" s="1"/>
      <c r="P60" s="9" t="str">
        <f>IF(C60&lt;&gt;"",IF(COUNTA(C$2:C60)=1,"&lt;GROUP ELEMENT=""GP"&amp;RIGHT("0"&amp;COUNTA(C$2:C60),2)&amp;""" NAME=""GP"&amp;RIGHT("0"&amp;COUNTA(C$2:C60),2)&amp;""" TITLE="""&amp;C60&amp;""" FORECOLOR=""#00000000"" BACKCOLOR=""#00C0C0C0"" FONTSIZE=""9"" OUTPUT=""0"" LEFT="""&amp;Q60&amp;""" TOP="""&amp;R60&amp;""" WIDTH="""&amp;S60&amp;""" HEIGHT="""&amp;T60&amp;""" OUTFORECOLOR=""#00000000""&gt;",IF(C60="終了","&lt;/GROUP&gt;&lt;COMMANDBUTTON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ELEMENT=""GP"&amp;RIGHT("0"&amp;TEXT(COUNTA(C$2:C60),"#"),2)&amp;""" NAME=""GP"&amp;RIGHT("0"&amp;COUNTA(C$2:C60),2)&amp;""" TITLE="""&amp;C60&amp;""" FORECOLOR=""#00000000"" BACKCOLOR=""#00C0C0C0"" FONTSIZE=""9"" OUTPUT=""0"" LEFT="""&amp;Q60&amp;""" TOP="""&amp;R60&amp;""" WIDTH="""&amp;S60&amp;""" HEIGHT="""&amp;T60&amp;""" OUTFORECOLOR=""#00000000""&gt;")),Y60)</f>
        <v>エラー</v>
      </c>
      <c r="Q60" s="14">
        <f t="shared" si="36"/>
        <v>1110</v>
      </c>
      <c r="R60" s="14">
        <f t="shared" ca="1" si="37"/>
        <v>290</v>
      </c>
      <c r="S60" s="14">
        <f t="shared" si="38"/>
        <v>800</v>
      </c>
      <c r="T60" s="14">
        <f ca="1">IF(C60&lt;&gt;"",SUM(INDIRECT("V"&amp;ROW()):INDIRECT("V"&amp;X61))+400,MAX(190*(IFERROR(SEARCH("★",SUBSTITUTE(L60,"｜","★",1))&gt;0,0)+IFERROR(SEARCH("★",SUBSTITUTE(L60,"｜","★",2))&gt;0,0)+IFERROR(SEARCH("★",SUBSTITUTE(L60,"｜","★",3))&gt;0,0)+IFERROR(SEARCH("★",SUBSTITUTE(L60,"｜","★",4))&gt;0,0)+IFERROR(SEARCH("★",SUBSTITUTE(L60,"｜","★",5))&gt;0,0)+IFERROR(SEARCH("★",SUBSTITUTE(L60,"｜","★",6))&gt;0,0)+IFERROR(SEARCH("★",SUBSTITUTE(L60,"｜","★",7))&gt;0,0)+IFERROR(SEARCH("★",SUBSTITUTE(L60,"｜","★",8))&gt;0,0)+IFERROR(SEARCH("★",SUBSTITUTE(L60,"｜","★",9))&gt;0,0)+IFERROR(SEARCH("★",SUBSTITUTE(L60,"｜","★",10))&gt;0,0)+IFERROR(SEARCH("★",SUBSTITUTE(L60,"｜","★",11))&gt;0,0)+IFERROR(SEARCH("★",SUBSTITUTE(L60,"｜","★",12))&gt;0,0)+IFERROR(SEARCH("★",SUBSTITUTE(L60,"｜","★",13))&gt;0,0)+IFERROR(SEARCH("★",SUBSTITUTE(L60,"｜","★",14))&gt;0,0)+IFERROR(SEARCH("★",SUBSTITUTE(L60,"｜","★",15))&gt;0,0))+40,280))</f>
        <v>280</v>
      </c>
      <c r="U60" s="14">
        <f t="shared" ca="1" si="39"/>
        <v>280</v>
      </c>
      <c r="V60" s="14">
        <f t="shared" si="40"/>
        <v>0</v>
      </c>
      <c r="W60" s="14">
        <f t="shared" si="41"/>
        <v>58</v>
      </c>
      <c r="X60" s="14">
        <f t="shared" si="42"/>
        <v>0</v>
      </c>
      <c r="Y60" s="12" t="str">
        <f>IF(I60="普通入力","&lt;LABEL NAME=""L-TB"&amp;RIGHT("0"&amp;TEXT(COUNTIF(I$2:I60,"普通入力"),"#"),2)&amp;""" TITLE="""&amp;D60&amp;""" FORECOLOR=""#00000000"" BACKCOLOR=""#00C0C0C0"" FONTNAME=""ＭＳ ゴシック"" FONTSIZE=""9"" OUTPUT=""0"" LEFT="""&amp;Q60&amp;""" TOP="""&amp;R60+20&amp;"""WIDTH="""&amp;TEXT(LENB(D60)*100,"#")&amp;""" HEIGHT="""&amp;T60&amp;""" &gt;&lt;TEXTBOX NAME=""TB"&amp;RIGHT("0"&amp;TEXT(COUNTIF(I$2:I60,"普通入力"),"#"),2)&amp;""" ELEMENT="""&amp;D60&amp;""" FORECOLOR=""#00080000"" BACKCOLOR=""#00FFFFFF"" FONTNAME=""ＭＳ ゴシック"" FONTSIZE=""9"""&amp;IF(J60="文字列",""," DATATYPE=""NUMERIC""")&amp;"DECIMALPLACES="""&amp;IF(LEFT(J60,2)="小数",RIGHT(J60,1),0)&amp;""" IMEMODE="""&amp;IF(K60="全角","04","02")&amp;""" BEFORESTRING="""&amp;E60&amp;" "" AFTERSTRING="""&amp;G60&amp;""" MAXVALUE="""&amp;M60&amp;""" MINVALUE="""&amp;N60&amp;""" SKIP="""&amp;IF(H60="必須","False","True")&amp;""" OUTPUT=""2""  LEFT="""&amp;TEXT(Q60+100+LENB(D60)*100,"#")&amp;""" TOP="""&amp;R60&amp;""" WIDTH="""&amp;TEXT(220+O60*92,"#")&amp;""" HEIGHT="""&amp;T60&amp;""" TABINDEX="""&amp;TEXT(COUNTA(I$2:I60),"#")&amp;""" OUTFORECOLOR=""#00000000"" OUTBR=""AFTER""&gt;"&amp;IF(G60&lt;&gt;"","&lt;LABEL NAME=""LA-TB"&amp;RIGHT("0"&amp;TEXT(COUNTIF(I$2:I60,"普通入力"),"#"),2)&amp;""" TITLE="""&amp;G60&amp;""" FORECOLOR=""#00000000"" BACKCOLOR=""#00C0C0C0"" FONTNAME=""ＭＳ ゴシック"" FONTSIZE=""9"" OUTPUT=""0"" LEFT="""&amp;TEXT(Q60+100+LENB(D60)*100+O60*92+320,"#")&amp;""" TOP="""&amp;R60+20&amp;""" WIDTH="""&amp;TEXT(LENB(G60)*100,"#")&amp;""" HEIGHT="""&amp;T60&amp;""" &gt;",""),Z60)</f>
        <v>エラー</v>
      </c>
      <c r="Z60" s="12" t="str">
        <f>IF(OR(I60="複数選択",I60="択一"),"&lt;LABEL NAME=""L-LB"&amp;RIGHT("0"&amp;TEXT(COUNTIF(I$2:I60,"複数選択")+COUNTIF(I$2:I60,"択一"),"#"),2)&amp;""" TITLE="""&amp;D60&amp;""" FORECOLOR=""#00000000"" BACKCOLOR=""#00C0C0C0"" FONTNAME=""ＭＳ ゴシック"" FONTSIZE=""9"" OUTPUT=""0"" LEFT="""&amp;Q60&amp;""" TOP="""&amp;R60+20&amp;"""WIDTH="""&amp;TEXT(LENB(D60)*90,"#")&amp;""" HEIGHT="""&amp;T60&amp;""" &gt;&lt;LISTBOX NAME=""LB"&amp;RIGHT("0"&amp;TEXT(COUNTIF(I$2:I60,"複数選択")+COUNTIF(I$2:I60,"択一"),"#"),2)&amp;""" ELEMENT="""&amp;D60&amp;""" FORECOLOR=""#00080000"" BACKCOLOR=""#00FFFFFF"" FONTNAME=""ＭＳ ゴシック"" FONTSIZE=""9"""&amp;IF(J60="文字列",""," DATATYPE=""NUMERIC""")&amp;" IMEMODE="""&amp;IF(K60="全角","04","02")&amp;""" BEFORESTRING="""&amp;E60&amp;" "" AFTERSTRING="""&amp;G60&amp;""" MULTIPLE="""&amp;IF(I60="複数選択","True")&amp;""" MINVALUE="""&amp;N60&amp;""" SKIP="""&amp;IF(H60="必須","False","True")&amp;""" OUTPUT=""2""  LEFT="""&amp;TEXT(Q60+100+LENB(D60)*90,"#")&amp;""" TOP="""&amp;R60&amp;""" WIDTH="""&amp;TEXT(O60*92+120,"#")&amp;""" HEIGHT="""&amp;T60&amp;""" TABINDEX="""&amp;TEXT(COUNTA(I$2:I60),"#")&amp;""" OUTFORECOLOR=""#00000000"" OUTBR=""AFTER""&gt;&lt;LISTBOXOPTION TITLE="""&amp;LEFT(L60,SEARCH("｜",L60)-1)&amp;""" SELECTED=""True"" VALUE="""&amp;LEFT(L60,SEARCH("｜",L60)-1)&amp;"""&gt;"&amp;IFERROR("&lt;LISTBOXOPTION TITLE="""&amp;
MID(L60,SEARCH("★",SUBSTITUTE(L60,"｜","★",1))+1,SEARCH("★",SUBSTITUTE(L60,"｜","★",2))-SEARCH("★",SUBSTITUTE(L60,"｜","★",1))-1)&amp;""" VALUE="""&amp;MID(L60,SEARCH("★",SUBSTITUTE(L60,"｜","★",1))+1,SEARCH("★",SUBSTITUTE(L60,"｜","★",2))-SEARCH("★",SUBSTITUTE(L60,"｜","★",1))-1)&amp;"""&gt;","")&amp;
IFERROR("&lt;LISTBOXOPTION TITLE="""&amp;MID(L60,
SEARCH("★",SUBSTITUTE(L60,"｜","★",2))+1,SEARCH("★",SUBSTITUTE(L60,"｜","★",3))-SEARCH("★",SUBSTITUTE(L60,"｜","★",2))-1)&amp;""" VALUE="""&amp;MID(L60,SEARCH("★",SUBSTITUTE(L60,"｜","★",2))+1,SEARCH("★",SUBSTITUTE(L60,"｜","★",3))-SEARCH("★",SUBSTITUTE(L60,"｜","★",2))-1)&amp;"""&gt;","")&amp;IFERROR("&lt;LISTBOXOPTION TITLE="""&amp;MID(L60,SEARCH("★",SUBSTITUTE(L60,"｜","★",3))+1,SEARCH("★",SUBSTITUTE(L60,"｜","★",4))-SEARCH("★",SUBSTITUTE(L60,"｜","★",3))-1)&amp;""" VALUE="""&amp;MID(L60,SEARCH("★",SUBSTITUTE(L60,"｜","★",3))+1,SEARCH("★",SUBSTITUTE(L60,"｜","★",4))-SEARCH("★",SUBSTITUTE(L60,"｜","★",3))-1)&amp;"""&gt;","")&amp;IFERROR("&lt;LISTBOXOPTION TITLE="""&amp;MID(L60,SEARCH("★",SUBSTITUTE(L60,"｜","★",4))+1,SEARCH("★",SUBSTITUTE(L60,"｜","★",5))-SEARCH("★",SUBSTITUTE(L60,"｜","★",4))-1)&amp;""" VALUE="""&amp;MID(L60,SEARCH("★",SUBSTITUTE(L60,"｜","★",4))+1,SEARCH("★",SUBSTITUTE(L60,"｜","★",5))-SEARCH("★",SUBSTITUTE(L60,"｜","★",4))-1
)&amp;"""&gt;","")&amp;
IFERROR("&lt;LISTBOXOPTION TITLE="""&amp;MID(L60,SEARCH("★",SUBSTITUTE(L60,"｜","★",5))+1,SEARCH("★",SUBSTITUTE(L60,"｜","★",6))-SEARCH("★",SUBSTITUTE(L60,"｜","★",5))-1)&amp;""" VALUE="""&amp;MID(L60,SEARCH("★",SUBSTITUTE(L60,"｜","★",5))+1,SEARCH("★",SUBSTITUTE(L60,"｜","★",6))-SEARCH("★",SUBSTITUTE(L60,"｜","★",5))-1
)&amp;"""&gt;","")&amp;IFERROR("&lt;LISTBOXOPTION TITLE="""&amp;MID(L60,SEARCH("★",SUBSTITUTE(L60,"｜","★",6))+1,SEARCH("★",SUBSTITUTE(L60,"｜","★",7))-SEARCH("★",SUBSTITUTE(L60,"｜","★",6))-1)&amp;""" VALUE="""&amp;MID(L60,SEARCH("★",SUBSTITUTE(L60,"｜","★",6))+1,SEARCH("★",SUBSTITUTE(L60,"｜","★",7))-SEARCH("★",SUBSTITUTE(L60,"｜","★",6))-1
)&amp;"""&gt;","")&amp;IFERROR("&lt;LISTBOXOPTION TITLE="""&amp;MID(L60,SEARCH("★",SUBSTITUTE(L60,"｜","★",7))+1,SEARCH("★",SUBSTITUTE(L60,"｜","★",8))-SEARCH("★",SUBSTITUTE(L60,"｜","★",7))-1)&amp;""" VALUE="""&amp;MID(L60,SEARCH("★",SUBSTITUTE(L60,"｜","★",7))+1,SEARCH("★",SUBSTITUTE(L60,"｜","★",8))-SEARCH("★",SUBSTITUTE(L60,"｜","★",7))-1
)&amp;"""&gt;","")&amp;IFERROR("&lt;LISTBOXOPTION TITLE="""&amp;MID(L60,SEARCH("★",SUBSTITUTE(L60,"｜","★",8))+1,SEARCH("★",SUBSTITUTE(L60,"｜","★",9))-SEARCH("★",SUBSTITUTE(L60,"｜","★",8))-1)&amp;""" VALUE="""&amp;MID(L60,SEARCH("★",SUBSTITUTE(L60,"｜","★",8))+1,SEARCH("★",SUBSTITUTE(L60,"｜","★",9))-SEARCH("★",SUBSTITUTE(L60,"｜","★",8))-1
)&amp;"""&gt;","")&amp;IFERROR("&lt;LISTBOXOPTION TITLE="""&amp;MID(L60,SEARCH("★",SUBSTITUTE(L60,"｜","★",9))+1,SEARCH("★",SUBSTITUTE(L60,"｜","★",10))-SEARCH("★",SUBSTITUTE(L60,"｜","★",9))-1)&amp;""" VALUE="""&amp;MID(L60,SEARCH("★",SUBSTITUTE(L60,"｜","★",9))+1,SEARCH("★",SUBSTITUTE(L60,"｜","★",10))-SEARCH("★",SUBSTITUTE(L60,"｜","★",9))-1
)&amp;"""&gt;","")&amp;IFERROR("&lt;LISTBOXOPTION TITLE="""&amp;MID(L60,SEARCH("★",SUBSTITUTE(L60,"｜","★",10))+1,SEARCH("★",SUBSTITUTE(L60,"｜","★",11))-SEARCH("★",SUBSTITUTE(L60,"｜","★",10))-1)&amp;""" VALUE="""&amp;MID(L60,SEARCH("★",SUBSTITUTE(L60,"｜","★",10))+1,SEARCH("★",SUBSTITUTE(L60,"｜","★",11))-SEARCH("★",SUBSTITUTE(L60,"｜","★",10))-1
)&amp;"""&gt;","")&amp;IFERROR("&lt;LISTBOXOPTION TITLE="""&amp;MID(L60,SEARCH("★",SUBSTITUTE(L60,"｜","★",11))+1,SEARCH("★",SUBSTITUTE(L60,"｜","★",12))-SEARCH("★",SUBSTITUTE(L60,"｜","★",11))-1)&amp;""" VALUE="""&amp;MID(L60,SEARCH("★",SUBSTITUTE(L60,"｜","★",11))+1,SEARCH("★",SUBSTITUTE(L60,"｜","★",12))-SEARCH("★",SUBSTITUTE(L60,"｜","★",11))-1
)&amp;"""&gt;","")&amp;IFERROR("&lt;LISTBOXOPTION TITLE="""&amp;MID(L60,SEARCH("★",SUBSTITUTE(L60,"｜","★",12))+1,SEARCH("★",SUBSTITUTE(L60,"｜","★",13))-SEARCH("★",SUBSTITUTE(L60,"｜","★",12))-1)&amp;""" VALUE="""&amp;MID(L60,SEARCH("★",SUBSTITUTE(L60,"｜","★",12))+1,SEARCH("★",SUBSTITUTE(L60,"｜","★",13))-SEARCH("★",SUBSTITUTE(L60,"｜","★",12))-1
)&amp;"""&gt;","")&amp;IFERROR("&lt;LISTBOXOPTION TITLE="""&amp;MID(L60,SEARCH("★",SUBSTITUTE(L60,"｜","★",13))+1,SEARCH("★",SUBSTITUTE(L60,"｜","★",14))-SEARCH("★",SUBSTITUTE(L60,"｜","★",13))-1)&amp;""" VALUE="""&amp;MID(L60,SEARCH("★",SUBSTITUTE(L60,"｜","★",13))+1,SEARCH("★",SUBSTITUTE(L60,"｜","★",14))-SEARCH("★",SUBSTITUTE(L60,"｜","★",13))-1
)&amp;"""&gt;","")&amp;IFERROR("&lt;LISTBOXOPTION TITLE="""&amp;MID(L60,SEARCH("★",SUBSTITUTE(L60,"｜","★",14))+1,SEARCH("★",SUBSTITUTE(L60,"｜","★",15))-SEARCH("★",SUBSTITUTE(L60,"｜","★",14))-1)&amp;""" VALUE="""&amp;MID(L60,SEARCH("★",SUBSTITUTE(L60,"｜","★",14))+1,SEARCH("★",SUBSTITUTE(L60,"｜","★",15))-SEARCH("★",SUBSTITUTE(L60,"｜","★",14))-1
)&amp;"""&gt;","")&amp;IFERROR("&lt;LISTBOXOPTION TITLE="""&amp;MID(L60,SEARCH("★",SUBSTITUTE(L60,"｜","★",15))+1,SEARCH("★",SUBSTITUTE(L60,"｜","★",16))-SEARCH("★",SUBSTITUTE(L60,"｜","★",15))-1)&amp;""" VALUE="""&amp;MID(L60,SEARCH("★",SUBSTITUTE(L60,"｜","★",15))+1,SEARCH("★",SUBSTITUTE(L60,"｜","★",16))-SEARCH("★",SUBSTITUTE(L60,"｜","★",15))-1
)&amp;"""&gt;","")&amp;IFERROR("&lt;LISTBOXOPTION TITLE="""&amp;MID(L60,SEARCH("★",SUBSTITUTE(L60,"｜","★",16))+1,SEARCH("★",SUBSTITUTE(L60,"｜","★",17))-SEARCH("★",SUBSTITUTE(L60,"｜","★",16))-1)&amp;""" VALUE="""&amp;MID(L60,SEARCH("★",SUBSTITUTE(L60,"｜","★",16))+1,SEARCH("★",SUBSTITUTE(L60,"｜","★",16))-SEARCH("★",SUBSTITUTE(L60,"｜","★",16))-1
)&amp;"""&gt;","")&amp;"&lt;/LISTBOX&gt;"&amp;IF(G60&lt;&gt;"","&lt;LABEL NAME=""LA-LB"&amp;RIGHT("0"&amp;TEXT(COUNTIF(I$2:I60,"複数選択")+COUNTIF(I$2:I60,"択一"),"#"),2)&amp;""" TITLE="""&amp;G60&amp;""" FORECOLOR=""#00000000"" BACKCOLOR=""#00C0C0C0"" FONTNAME=""ＭＳ ゴシック"" FONTSIZE=""9"" OUTPUT=""0"" LEFT="""&amp;TEXT(Q60+100+LENB(D60)*90+O60*110+100,"#")&amp;""" TOP="""&amp;R60+20&amp;""" WIDTH="""&amp;TEXT(LEN(G60)*400,"#")&amp;""" HEIGHT="""&amp;T60&amp;""" &gt;",""),AA60)</f>
        <v>エラー</v>
      </c>
      <c r="AA60" s="12" t="str">
        <f>IF(I60="文字表示","&lt;LABEL NAME=""LL"&amp;RIGHT("0"&amp;TEXT(COUNTIF(I$2:I60,"文字表示"),"#"),2)&amp;""" TITLE="""&amp;F60&amp;""" FORECOLOR=""#00000000"" BACKCOLOR=""#00C0C0C0"" FONTNAME=""ＭＳ ゴシック"" FONTSIZE=""9"" OUTPUT=""0"" LEFT="""&amp;Q60&amp;""" TOP="""&amp;R60+20&amp;"""WIDTH="""&amp;TEXT(LENB(F60)*92,"#")&amp;""" HEIGHT="""&amp;T60&amp;""" &gt;","エラー")</f>
        <v>エラー</v>
      </c>
    </row>
    <row r="61" spans="1:27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" t="str">
        <f>IF(C61&lt;&gt;"",IF(COUNTA(C$2:C61)=1,"&lt;GROUP ELEMENT=""GP"&amp;RIGHT("0"&amp;COUNTA(C$2:C61),2)&amp;""" NAME=""GP"&amp;RIGHT("0"&amp;COUNTA(C$2:C61),2)&amp;""" TITLE="""&amp;C61&amp;""" FORECOLOR=""#00000000"" BACKCOLOR=""#00C0C0C0"" FONTSIZE=""9"" OUTPUT=""0"" LEFT="""&amp;Q61&amp;""" TOP="""&amp;R61&amp;""" WIDTH="""&amp;S61&amp;""" HEIGHT="""&amp;T61&amp;""" OUTFORECOLOR=""#00000000""&gt;",IF(C61="終了","&lt;/GROUP&gt;&lt;COMMANDBUTTON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ELEMENT=""GP"&amp;RIGHT("0"&amp;TEXT(COUNTA(C$2:C61),"#"),2)&amp;""" NAME=""GP"&amp;RIGHT("0"&amp;COUNTA(C$2:C61),2)&amp;""" TITLE="""&amp;C61&amp;""" FORECOLOR=""#00000000"" BACKCOLOR=""#00C0C0C0"" FONTSIZE=""9"" OUTPUT=""0"" LEFT="""&amp;Q61&amp;""" TOP="""&amp;R61&amp;""" WIDTH="""&amp;S61&amp;""" HEIGHT="""&amp;T61&amp;""" OUTFORECOLOR=""#00000000""&gt;")),Y61)</f>
        <v>エラー</v>
      </c>
      <c r="Q61" s="14">
        <f t="shared" si="36"/>
        <v>2160</v>
      </c>
      <c r="R61" s="14">
        <f t="shared" ca="1" si="37"/>
        <v>290</v>
      </c>
      <c r="S61" s="14">
        <f t="shared" si="38"/>
        <v>800</v>
      </c>
      <c r="T61" s="14">
        <f ca="1">IF(C61&lt;&gt;"",SUM(INDIRECT("V"&amp;ROW()):INDIRECT("V"&amp;X62))+400,MAX(190*(IFERROR(SEARCH("★",SUBSTITUTE(L61,"｜","★",1))&gt;0,0)+IFERROR(SEARCH("★",SUBSTITUTE(L61,"｜","★",2))&gt;0,0)+IFERROR(SEARCH("★",SUBSTITUTE(L61,"｜","★",3))&gt;0,0)+IFERROR(SEARCH("★",SUBSTITUTE(L61,"｜","★",4))&gt;0,0)+IFERROR(SEARCH("★",SUBSTITUTE(L61,"｜","★",5))&gt;0,0)+IFERROR(SEARCH("★",SUBSTITUTE(L61,"｜","★",6))&gt;0,0)+IFERROR(SEARCH("★",SUBSTITUTE(L61,"｜","★",7))&gt;0,0)+IFERROR(SEARCH("★",SUBSTITUTE(L61,"｜","★",8))&gt;0,0)+IFERROR(SEARCH("★",SUBSTITUTE(L61,"｜","★",9))&gt;0,0)+IFERROR(SEARCH("★",SUBSTITUTE(L61,"｜","★",10))&gt;0,0)+IFERROR(SEARCH("★",SUBSTITUTE(L61,"｜","★",11))&gt;0,0)+IFERROR(SEARCH("★",SUBSTITUTE(L61,"｜","★",12))&gt;0,0)+IFERROR(SEARCH("★",SUBSTITUTE(L61,"｜","★",13))&gt;0,0)+IFERROR(SEARCH("★",SUBSTITUTE(L61,"｜","★",14))&gt;0,0)+IFERROR(SEARCH("★",SUBSTITUTE(L61,"｜","★",15))&gt;0,0))+40,280))</f>
        <v>280</v>
      </c>
      <c r="U61" s="14">
        <f t="shared" ca="1" si="39"/>
        <v>280</v>
      </c>
      <c r="V61" s="14">
        <f t="shared" si="40"/>
        <v>0</v>
      </c>
      <c r="W61" s="14">
        <f t="shared" si="41"/>
        <v>58</v>
      </c>
      <c r="X61" s="14">
        <f t="shared" si="42"/>
        <v>0</v>
      </c>
      <c r="Y61" s="12" t="str">
        <f>IF(I61="普通入力","&lt;LABEL NAME=""L-TB"&amp;RIGHT("0"&amp;TEXT(COUNTIF(I$2:I61,"普通入力"),"#"),2)&amp;""" TITLE="""&amp;D61&amp;""" FORECOLOR=""#00000000"" BACKCOLOR=""#00C0C0C0"" FONTNAME=""ＭＳ ゴシック"" FONTSIZE=""9"" OUTPUT=""0"" LEFT="""&amp;Q61&amp;""" TOP="""&amp;R61+20&amp;"""WIDTH="""&amp;TEXT(LENB(D61)*100,"#")&amp;""" HEIGHT="""&amp;T61&amp;""" &gt;&lt;TEXTBOX NAME=""TB"&amp;RIGHT("0"&amp;TEXT(COUNTIF(I$2:I61,"普通入力"),"#"),2)&amp;""" ELEMENT="""&amp;D61&amp;""" FORECOLOR=""#00080000"" BACKCOLOR=""#00FFFFFF"" FONTNAME=""ＭＳ ゴシック"" FONTSIZE=""9"""&amp;IF(J61="文字列",""," DATATYPE=""NUMERIC""")&amp;"DECIMALPLACES="""&amp;IF(LEFT(J61,2)="小数",RIGHT(J61,1),0)&amp;""" IMEMODE="""&amp;IF(K61="全角","04","02")&amp;""" BEFORESTRING="""&amp;E61&amp;" "" AFTERSTRING="""&amp;G61&amp;""" MAXVALUE="""&amp;M61&amp;""" MINVALUE="""&amp;N61&amp;""" SKIP="""&amp;IF(H61="必須","False","True")&amp;""" OUTPUT=""2""  LEFT="""&amp;TEXT(Q61+100+LENB(D61)*100,"#")&amp;""" TOP="""&amp;R61&amp;""" WIDTH="""&amp;TEXT(220+O61*92,"#")&amp;""" HEIGHT="""&amp;T61&amp;""" TABINDEX="""&amp;TEXT(COUNTA(I$2:I61),"#")&amp;""" OUTFORECOLOR=""#00000000"" OUTBR=""AFTER""&gt;"&amp;IF(G61&lt;&gt;"","&lt;LABEL NAME=""LA-TB"&amp;RIGHT("0"&amp;TEXT(COUNTIF(I$2:I61,"普通入力"),"#"),2)&amp;""" TITLE="""&amp;G61&amp;""" FORECOLOR=""#00000000"" BACKCOLOR=""#00C0C0C0"" FONTNAME=""ＭＳ ゴシック"" FONTSIZE=""9"" OUTPUT=""0"" LEFT="""&amp;TEXT(Q61+100+LENB(D61)*100+O61*92+320,"#")&amp;""" TOP="""&amp;R61+20&amp;""" WIDTH="""&amp;TEXT(LENB(G61)*100,"#")&amp;""" HEIGHT="""&amp;T61&amp;""" &gt;",""),Z61)</f>
        <v>エラー</v>
      </c>
      <c r="Z61" s="12" t="str">
        <f>IF(OR(I61="複数選択",I61="択一"),"&lt;LABEL NAME=""L-LB"&amp;RIGHT("0"&amp;TEXT(COUNTIF(I$2:I61,"複数選択")+COUNTIF(I$2:I61,"択一"),"#"),2)&amp;""" TITLE="""&amp;D61&amp;""" FORECOLOR=""#00000000"" BACKCOLOR=""#00C0C0C0"" FONTNAME=""ＭＳ ゴシック"" FONTSIZE=""9"" OUTPUT=""0"" LEFT="""&amp;Q61&amp;""" TOP="""&amp;R61+20&amp;"""WIDTH="""&amp;TEXT(LENB(D61)*90,"#")&amp;""" HEIGHT="""&amp;T61&amp;""" &gt;&lt;LISTBOX NAME=""LB"&amp;RIGHT("0"&amp;TEXT(COUNTIF(I$2:I61,"複数選択")+COUNTIF(I$2:I61,"択一"),"#"),2)&amp;""" ELEMENT="""&amp;D61&amp;""" FORECOLOR=""#00080000"" BACKCOLOR=""#00FFFFFF"" FONTNAME=""ＭＳ ゴシック"" FONTSIZE=""9"""&amp;IF(J61="文字列",""," DATATYPE=""NUMERIC""")&amp;" IMEMODE="""&amp;IF(K61="全角","04","02")&amp;""" BEFORESTRING="""&amp;E61&amp;" "" AFTERSTRING="""&amp;G61&amp;""" MULTIPLE="""&amp;IF(I61="複数選択","True")&amp;""" MINVALUE="""&amp;N61&amp;""" SKIP="""&amp;IF(H61="必須","False","True")&amp;""" OUTPUT=""2""  LEFT="""&amp;TEXT(Q61+100+LENB(D61)*90,"#")&amp;""" TOP="""&amp;R61&amp;""" WIDTH="""&amp;TEXT(O61*92+120,"#")&amp;""" HEIGHT="""&amp;T61&amp;""" TABINDEX="""&amp;TEXT(COUNTA(I$2:I61),"#")&amp;""" OUTFORECOLOR=""#00000000"" OUTBR=""AFTER""&gt;&lt;LISTBOXOPTION TITLE="""&amp;LEFT(L61,SEARCH("｜",L61)-1)&amp;""" SELECTED=""True"" VALUE="""&amp;LEFT(L61,SEARCH("｜",L61)-1)&amp;"""&gt;"&amp;IFERROR("&lt;LISTBOXOPTION TITLE="""&amp;
MID(L61,SEARCH("★",SUBSTITUTE(L61,"｜","★",1))+1,SEARCH("★",SUBSTITUTE(L61,"｜","★",2))-SEARCH("★",SUBSTITUTE(L61,"｜","★",1))-1)&amp;""" VALUE="""&amp;MID(L61,SEARCH("★",SUBSTITUTE(L61,"｜","★",1))+1,SEARCH("★",SUBSTITUTE(L61,"｜","★",2))-SEARCH("★",SUBSTITUTE(L61,"｜","★",1))-1)&amp;"""&gt;","")&amp;
IFERROR("&lt;LISTBOXOPTION TITLE="""&amp;MID(L61,
SEARCH("★",SUBSTITUTE(L61,"｜","★",2))+1,SEARCH("★",SUBSTITUTE(L61,"｜","★",3))-SEARCH("★",SUBSTITUTE(L61,"｜","★",2))-1)&amp;""" VALUE="""&amp;MID(L61,SEARCH("★",SUBSTITUTE(L61,"｜","★",2))+1,SEARCH("★",SUBSTITUTE(L61,"｜","★",3))-SEARCH("★",SUBSTITUTE(L61,"｜","★",2))-1)&amp;"""&gt;","")&amp;IFERROR("&lt;LISTBOXOPTION TITLE="""&amp;MID(L61,SEARCH("★",SUBSTITUTE(L61,"｜","★",3))+1,SEARCH("★",SUBSTITUTE(L61,"｜","★",4))-SEARCH("★",SUBSTITUTE(L61,"｜","★",3))-1)&amp;""" VALUE="""&amp;MID(L61,SEARCH("★",SUBSTITUTE(L61,"｜","★",3))+1,SEARCH("★",SUBSTITUTE(L61,"｜","★",4))-SEARCH("★",SUBSTITUTE(L61,"｜","★",3))-1)&amp;"""&gt;","")&amp;IFERROR("&lt;LISTBOXOPTION TITLE="""&amp;MID(L61,SEARCH("★",SUBSTITUTE(L61,"｜","★",4))+1,SEARCH("★",SUBSTITUTE(L61,"｜","★",5))-SEARCH("★",SUBSTITUTE(L61,"｜","★",4))-1)&amp;""" VALUE="""&amp;MID(L61,SEARCH("★",SUBSTITUTE(L61,"｜","★",4))+1,SEARCH("★",SUBSTITUTE(L61,"｜","★",5))-SEARCH("★",SUBSTITUTE(L61,"｜","★",4))-1
)&amp;"""&gt;","")&amp;
IFERROR("&lt;LISTBOXOPTION TITLE="""&amp;MID(L61,SEARCH("★",SUBSTITUTE(L61,"｜","★",5))+1,SEARCH("★",SUBSTITUTE(L61,"｜","★",6))-SEARCH("★",SUBSTITUTE(L61,"｜","★",5))-1)&amp;""" VALUE="""&amp;MID(L61,SEARCH("★",SUBSTITUTE(L61,"｜","★",5))+1,SEARCH("★",SUBSTITUTE(L61,"｜","★",6))-SEARCH("★",SUBSTITUTE(L61,"｜","★",5))-1
)&amp;"""&gt;","")&amp;IFERROR("&lt;LISTBOXOPTION TITLE="""&amp;MID(L61,SEARCH("★",SUBSTITUTE(L61,"｜","★",6))+1,SEARCH("★",SUBSTITUTE(L61,"｜","★",7))-SEARCH("★",SUBSTITUTE(L61,"｜","★",6))-1)&amp;""" VALUE="""&amp;MID(L61,SEARCH("★",SUBSTITUTE(L61,"｜","★",6))+1,SEARCH("★",SUBSTITUTE(L61,"｜","★",7))-SEARCH("★",SUBSTITUTE(L61,"｜","★",6))-1
)&amp;"""&gt;","")&amp;IFERROR("&lt;LISTBOXOPTION TITLE="""&amp;MID(L61,SEARCH("★",SUBSTITUTE(L61,"｜","★",7))+1,SEARCH("★",SUBSTITUTE(L61,"｜","★",8))-SEARCH("★",SUBSTITUTE(L61,"｜","★",7))-1)&amp;""" VALUE="""&amp;MID(L61,SEARCH("★",SUBSTITUTE(L61,"｜","★",7))+1,SEARCH("★",SUBSTITUTE(L61,"｜","★",8))-SEARCH("★",SUBSTITUTE(L61,"｜","★",7))-1
)&amp;"""&gt;","")&amp;IFERROR("&lt;LISTBOXOPTION TITLE="""&amp;MID(L61,SEARCH("★",SUBSTITUTE(L61,"｜","★",8))+1,SEARCH("★",SUBSTITUTE(L61,"｜","★",9))-SEARCH("★",SUBSTITUTE(L61,"｜","★",8))-1)&amp;""" VALUE="""&amp;MID(L61,SEARCH("★",SUBSTITUTE(L61,"｜","★",8))+1,SEARCH("★",SUBSTITUTE(L61,"｜","★",9))-SEARCH("★",SUBSTITUTE(L61,"｜","★",8))-1
)&amp;"""&gt;","")&amp;IFERROR("&lt;LISTBOXOPTION TITLE="""&amp;MID(L61,SEARCH("★",SUBSTITUTE(L61,"｜","★",9))+1,SEARCH("★",SUBSTITUTE(L61,"｜","★",10))-SEARCH("★",SUBSTITUTE(L61,"｜","★",9))-1)&amp;""" VALUE="""&amp;MID(L61,SEARCH("★",SUBSTITUTE(L61,"｜","★",9))+1,SEARCH("★",SUBSTITUTE(L61,"｜","★",10))-SEARCH("★",SUBSTITUTE(L61,"｜","★",9))-1
)&amp;"""&gt;","")&amp;IFERROR("&lt;LISTBOXOPTION TITLE="""&amp;MID(L61,SEARCH("★",SUBSTITUTE(L61,"｜","★",10))+1,SEARCH("★",SUBSTITUTE(L61,"｜","★",11))-SEARCH("★",SUBSTITUTE(L61,"｜","★",10))-1)&amp;""" VALUE="""&amp;MID(L61,SEARCH("★",SUBSTITUTE(L61,"｜","★",10))+1,SEARCH("★",SUBSTITUTE(L61,"｜","★",11))-SEARCH("★",SUBSTITUTE(L61,"｜","★",10))-1
)&amp;"""&gt;","")&amp;IFERROR("&lt;LISTBOXOPTION TITLE="""&amp;MID(L61,SEARCH("★",SUBSTITUTE(L61,"｜","★",11))+1,SEARCH("★",SUBSTITUTE(L61,"｜","★",12))-SEARCH("★",SUBSTITUTE(L61,"｜","★",11))-1)&amp;""" VALUE="""&amp;MID(L61,SEARCH("★",SUBSTITUTE(L61,"｜","★",11))+1,SEARCH("★",SUBSTITUTE(L61,"｜","★",12))-SEARCH("★",SUBSTITUTE(L61,"｜","★",11))-1
)&amp;"""&gt;","")&amp;IFERROR("&lt;LISTBOXOPTION TITLE="""&amp;MID(L61,SEARCH("★",SUBSTITUTE(L61,"｜","★",12))+1,SEARCH("★",SUBSTITUTE(L61,"｜","★",13))-SEARCH("★",SUBSTITUTE(L61,"｜","★",12))-1)&amp;""" VALUE="""&amp;MID(L61,SEARCH("★",SUBSTITUTE(L61,"｜","★",12))+1,SEARCH("★",SUBSTITUTE(L61,"｜","★",13))-SEARCH("★",SUBSTITUTE(L61,"｜","★",12))-1
)&amp;"""&gt;","")&amp;IFERROR("&lt;LISTBOXOPTION TITLE="""&amp;MID(L61,SEARCH("★",SUBSTITUTE(L61,"｜","★",13))+1,SEARCH("★",SUBSTITUTE(L61,"｜","★",14))-SEARCH("★",SUBSTITUTE(L61,"｜","★",13))-1)&amp;""" VALUE="""&amp;MID(L61,SEARCH("★",SUBSTITUTE(L61,"｜","★",13))+1,SEARCH("★",SUBSTITUTE(L61,"｜","★",14))-SEARCH("★",SUBSTITUTE(L61,"｜","★",13))-1
)&amp;"""&gt;","")&amp;IFERROR("&lt;LISTBOXOPTION TITLE="""&amp;MID(L61,SEARCH("★",SUBSTITUTE(L61,"｜","★",14))+1,SEARCH("★",SUBSTITUTE(L61,"｜","★",15))-SEARCH("★",SUBSTITUTE(L61,"｜","★",14))-1)&amp;""" VALUE="""&amp;MID(L61,SEARCH("★",SUBSTITUTE(L61,"｜","★",14))+1,SEARCH("★",SUBSTITUTE(L61,"｜","★",15))-SEARCH("★",SUBSTITUTE(L61,"｜","★",14))-1
)&amp;"""&gt;","")&amp;IFERROR("&lt;LISTBOXOPTION TITLE="""&amp;MID(L61,SEARCH("★",SUBSTITUTE(L61,"｜","★",15))+1,SEARCH("★",SUBSTITUTE(L61,"｜","★",16))-SEARCH("★",SUBSTITUTE(L61,"｜","★",15))-1)&amp;""" VALUE="""&amp;MID(L61,SEARCH("★",SUBSTITUTE(L61,"｜","★",15))+1,SEARCH("★",SUBSTITUTE(L61,"｜","★",16))-SEARCH("★",SUBSTITUTE(L61,"｜","★",15))-1
)&amp;"""&gt;","")&amp;IFERROR("&lt;LISTBOXOPTION TITLE="""&amp;MID(L61,SEARCH("★",SUBSTITUTE(L61,"｜","★",16))+1,SEARCH("★",SUBSTITUTE(L61,"｜","★",17))-SEARCH("★",SUBSTITUTE(L61,"｜","★",16))-1)&amp;""" VALUE="""&amp;MID(L61,SEARCH("★",SUBSTITUTE(L61,"｜","★",16))+1,SEARCH("★",SUBSTITUTE(L61,"｜","★",16))-SEARCH("★",SUBSTITUTE(L61,"｜","★",16))-1
)&amp;"""&gt;","")&amp;"&lt;/LISTBOX&gt;"&amp;IF(G61&lt;&gt;"","&lt;LABEL NAME=""LA-LB"&amp;RIGHT("0"&amp;TEXT(COUNTIF(I$2:I61,"複数選択")+COUNTIF(I$2:I61,"択一"),"#"),2)&amp;""" TITLE="""&amp;G61&amp;""" FORECOLOR=""#00000000"" BACKCOLOR=""#00C0C0C0"" FONTNAME=""ＭＳ ゴシック"" FONTSIZE=""9"" OUTPUT=""0"" LEFT="""&amp;TEXT(Q61+100+LENB(D61)*90+O61*110+100,"#")&amp;""" TOP="""&amp;R61+20&amp;""" WIDTH="""&amp;TEXT(LEN(G61)*400,"#")&amp;""" HEIGHT="""&amp;T61&amp;""" &gt;",""),AA61)</f>
        <v>エラー</v>
      </c>
      <c r="AA61" s="12" t="str">
        <f>IF(I61="文字表示","&lt;LABEL NAME=""LL"&amp;RIGHT("0"&amp;TEXT(COUNTIF(I$2:I61,"文字表示"),"#"),2)&amp;""" TITLE="""&amp;F61&amp;""" FORECOLOR=""#00000000"" BACKCOLOR=""#00C0C0C0"" FONTNAME=""ＭＳ ゴシック"" FONTSIZE=""9"" OUTPUT=""0"" LEFT="""&amp;Q61&amp;""" TOP="""&amp;R61+20&amp;"""WIDTH="""&amp;TEXT(LENB(F61)*92,"#")&amp;""" HEIGHT="""&amp;T61&amp;""" &gt;","エラー")</f>
        <v>エラー</v>
      </c>
    </row>
    <row r="62" spans="1:27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" t="str">
        <f>IF(C62&lt;&gt;"",IF(COUNTA(C$2:C62)=1,"&lt;GROUP ELEMENT=""GP"&amp;RIGHT("0"&amp;COUNTA(C$2:C62),2)&amp;""" NAME=""GP"&amp;RIGHT("0"&amp;COUNTA(C$2:C62),2)&amp;""" TITLE="""&amp;C62&amp;""" FORECOLOR=""#00000000"" BACKCOLOR=""#00C0C0C0"" FONTSIZE=""9"" OUTPUT=""0"" LEFT="""&amp;Q62&amp;""" TOP="""&amp;R62&amp;""" WIDTH="""&amp;S62&amp;""" HEIGHT="""&amp;T62&amp;""" OUTFORECOLOR=""#00000000""&gt;",IF(C62="終了","&lt;/GROUP&gt;&lt;COMMANDBUTTON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ELEMENT=""GP"&amp;RIGHT("0"&amp;TEXT(COUNTA(C$2:C62),"#"),2)&amp;""" NAME=""GP"&amp;RIGHT("0"&amp;COUNTA(C$2:C62),2)&amp;""" TITLE="""&amp;C62&amp;""" FORECOLOR=""#00000000"" BACKCOLOR=""#00C0C0C0"" FONTSIZE=""9"" OUTPUT=""0"" LEFT="""&amp;Q62&amp;""" TOP="""&amp;R62&amp;""" WIDTH="""&amp;S62&amp;""" HEIGHT="""&amp;T62&amp;""" OUTFORECOLOR=""#00000000""&gt;")),Y62)</f>
        <v>エラー</v>
      </c>
      <c r="Q62" s="14">
        <f t="shared" si="36"/>
        <v>3210</v>
      </c>
      <c r="R62" s="14">
        <f t="shared" ca="1" si="37"/>
        <v>290</v>
      </c>
      <c r="S62" s="14">
        <f t="shared" si="38"/>
        <v>800</v>
      </c>
      <c r="T62" s="14">
        <f ca="1">IF(C62&lt;&gt;"",SUM(INDIRECT("V"&amp;ROW()):INDIRECT("V"&amp;X63))+400,MAX(190*(IFERROR(SEARCH("★",SUBSTITUTE(L62,"｜","★",1))&gt;0,0)+IFERROR(SEARCH("★",SUBSTITUTE(L62,"｜","★",2))&gt;0,0)+IFERROR(SEARCH("★",SUBSTITUTE(L62,"｜","★",3))&gt;0,0)+IFERROR(SEARCH("★",SUBSTITUTE(L62,"｜","★",4))&gt;0,0)+IFERROR(SEARCH("★",SUBSTITUTE(L62,"｜","★",5))&gt;0,0)+IFERROR(SEARCH("★",SUBSTITUTE(L62,"｜","★",6))&gt;0,0)+IFERROR(SEARCH("★",SUBSTITUTE(L62,"｜","★",7))&gt;0,0)+IFERROR(SEARCH("★",SUBSTITUTE(L62,"｜","★",8))&gt;0,0)+IFERROR(SEARCH("★",SUBSTITUTE(L62,"｜","★",9))&gt;0,0)+IFERROR(SEARCH("★",SUBSTITUTE(L62,"｜","★",10))&gt;0,0)+IFERROR(SEARCH("★",SUBSTITUTE(L62,"｜","★",11))&gt;0,0)+IFERROR(SEARCH("★",SUBSTITUTE(L62,"｜","★",12))&gt;0,0)+IFERROR(SEARCH("★",SUBSTITUTE(L62,"｜","★",13))&gt;0,0)+IFERROR(SEARCH("★",SUBSTITUTE(L62,"｜","★",14))&gt;0,0)+IFERROR(SEARCH("★",SUBSTITUTE(L62,"｜","★",15))&gt;0,0))+40,280))</f>
        <v>280</v>
      </c>
      <c r="U62" s="14">
        <f t="shared" ca="1" si="39"/>
        <v>280</v>
      </c>
      <c r="V62" s="14">
        <f t="shared" si="40"/>
        <v>0</v>
      </c>
      <c r="W62" s="14">
        <f t="shared" si="41"/>
        <v>58</v>
      </c>
      <c r="X62" s="14">
        <f t="shared" si="42"/>
        <v>0</v>
      </c>
      <c r="Y62" s="12" t="str">
        <f>IF(I62="普通入力","&lt;LABEL NAME=""L-TB"&amp;RIGHT("0"&amp;TEXT(COUNTIF(I$2:I62,"普通入力"),"#"),2)&amp;""" TITLE="""&amp;D62&amp;""" FORECOLOR=""#00000000"" BACKCOLOR=""#00C0C0C0"" FONTNAME=""ＭＳ ゴシック"" FONTSIZE=""9"" OUTPUT=""0"" LEFT="""&amp;Q62&amp;""" TOP="""&amp;R62+20&amp;"""WIDTH="""&amp;TEXT(LENB(D62)*100,"#")&amp;""" HEIGHT="""&amp;T62&amp;""" &gt;&lt;TEXTBOX NAME=""TB"&amp;RIGHT("0"&amp;TEXT(COUNTIF(I$2:I62,"普通入力"),"#"),2)&amp;""" ELEMENT="""&amp;D62&amp;""" FORECOLOR=""#00080000"" BACKCOLOR=""#00FFFFFF"" FONTNAME=""ＭＳ ゴシック"" FONTSIZE=""9"""&amp;IF(J62="文字列",""," DATATYPE=""NUMERIC""")&amp;"DECIMALPLACES="""&amp;IF(LEFT(J62,2)="小数",RIGHT(J62,1),0)&amp;""" IMEMODE="""&amp;IF(K62="全角","04","02")&amp;""" BEFORESTRING="""&amp;E62&amp;" "" AFTERSTRING="""&amp;G62&amp;""" MAXVALUE="""&amp;M62&amp;""" MINVALUE="""&amp;N62&amp;""" SKIP="""&amp;IF(H62="必須","False","True")&amp;""" OUTPUT=""2""  LEFT="""&amp;TEXT(Q62+100+LENB(D62)*100,"#")&amp;""" TOP="""&amp;R62&amp;""" WIDTH="""&amp;TEXT(220+O62*92,"#")&amp;""" HEIGHT="""&amp;T62&amp;""" TABINDEX="""&amp;TEXT(COUNTA(I$2:I62),"#")&amp;""" OUTFORECOLOR=""#00000000"" OUTBR=""AFTER""&gt;"&amp;IF(G62&lt;&gt;"","&lt;LABEL NAME=""LA-TB"&amp;RIGHT("0"&amp;TEXT(COUNTIF(I$2:I62,"普通入力"),"#"),2)&amp;""" TITLE="""&amp;G62&amp;""" FORECOLOR=""#00000000"" BACKCOLOR=""#00C0C0C0"" FONTNAME=""ＭＳ ゴシック"" FONTSIZE=""9"" OUTPUT=""0"" LEFT="""&amp;TEXT(Q62+100+LENB(D62)*100+O62*92+320,"#")&amp;""" TOP="""&amp;R62+20&amp;""" WIDTH="""&amp;TEXT(LENB(G62)*100,"#")&amp;""" HEIGHT="""&amp;T62&amp;""" &gt;",""),Z62)</f>
        <v>エラー</v>
      </c>
      <c r="Z62" s="12" t="str">
        <f>IF(OR(I62="複数選択",I62="択一"),"&lt;LABEL NAME=""L-LB"&amp;RIGHT("0"&amp;TEXT(COUNTIF(I$2:I62,"複数選択")+COUNTIF(I$2:I62,"択一"),"#"),2)&amp;""" TITLE="""&amp;D62&amp;""" FORECOLOR=""#00000000"" BACKCOLOR=""#00C0C0C0"" FONTNAME=""ＭＳ ゴシック"" FONTSIZE=""9"" OUTPUT=""0"" LEFT="""&amp;Q62&amp;""" TOP="""&amp;R62+20&amp;"""WIDTH="""&amp;TEXT(LENB(D62)*90,"#")&amp;""" HEIGHT="""&amp;T62&amp;""" &gt;&lt;LISTBOX NAME=""LB"&amp;RIGHT("0"&amp;TEXT(COUNTIF(I$2:I62,"複数選択")+COUNTIF(I$2:I62,"択一"),"#"),2)&amp;""" ELEMENT="""&amp;D62&amp;""" FORECOLOR=""#00080000"" BACKCOLOR=""#00FFFFFF"" FONTNAME=""ＭＳ ゴシック"" FONTSIZE=""9"""&amp;IF(J62="文字列",""," DATATYPE=""NUMERIC""")&amp;" IMEMODE="""&amp;IF(K62="全角","04","02")&amp;""" BEFORESTRING="""&amp;E62&amp;" "" AFTERSTRING="""&amp;G62&amp;""" MULTIPLE="""&amp;IF(I62="複数選択","True")&amp;""" MINVALUE="""&amp;N62&amp;""" SKIP="""&amp;IF(H62="必須","False","True")&amp;""" OUTPUT=""2""  LEFT="""&amp;TEXT(Q62+100+LENB(D62)*90,"#")&amp;""" TOP="""&amp;R62&amp;""" WIDTH="""&amp;TEXT(O62*92+120,"#")&amp;""" HEIGHT="""&amp;T62&amp;""" TABINDEX="""&amp;TEXT(COUNTA(I$2:I62),"#")&amp;""" OUTFORECOLOR=""#00000000"" OUTBR=""AFTER""&gt;&lt;LISTBOXOPTION TITLE="""&amp;LEFT(L62,SEARCH("｜",L62)-1)&amp;""" SELECTED=""True"" VALUE="""&amp;LEFT(L62,SEARCH("｜",L62)-1)&amp;"""&gt;"&amp;IFERROR("&lt;LISTBOXOPTION TITLE="""&amp;
MID(L62,SEARCH("★",SUBSTITUTE(L62,"｜","★",1))+1,SEARCH("★",SUBSTITUTE(L62,"｜","★",2))-SEARCH("★",SUBSTITUTE(L62,"｜","★",1))-1)&amp;""" VALUE="""&amp;MID(L62,SEARCH("★",SUBSTITUTE(L62,"｜","★",1))+1,SEARCH("★",SUBSTITUTE(L62,"｜","★",2))-SEARCH("★",SUBSTITUTE(L62,"｜","★",1))-1)&amp;"""&gt;","")&amp;
IFERROR("&lt;LISTBOXOPTION TITLE="""&amp;MID(L62,
SEARCH("★",SUBSTITUTE(L62,"｜","★",2))+1,SEARCH("★",SUBSTITUTE(L62,"｜","★",3))-SEARCH("★",SUBSTITUTE(L62,"｜","★",2))-1)&amp;""" VALUE="""&amp;MID(L62,SEARCH("★",SUBSTITUTE(L62,"｜","★",2))+1,SEARCH("★",SUBSTITUTE(L62,"｜","★",3))-SEARCH("★",SUBSTITUTE(L62,"｜","★",2))-1)&amp;"""&gt;","")&amp;IFERROR("&lt;LISTBOXOPTION TITLE="""&amp;MID(L62,SEARCH("★",SUBSTITUTE(L62,"｜","★",3))+1,SEARCH("★",SUBSTITUTE(L62,"｜","★",4))-SEARCH("★",SUBSTITUTE(L62,"｜","★",3))-1)&amp;""" VALUE="""&amp;MID(L62,SEARCH("★",SUBSTITUTE(L62,"｜","★",3))+1,SEARCH("★",SUBSTITUTE(L62,"｜","★",4))-SEARCH("★",SUBSTITUTE(L62,"｜","★",3))-1)&amp;"""&gt;","")&amp;IFERROR("&lt;LISTBOXOPTION TITLE="""&amp;MID(L62,SEARCH("★",SUBSTITUTE(L62,"｜","★",4))+1,SEARCH("★",SUBSTITUTE(L62,"｜","★",5))-SEARCH("★",SUBSTITUTE(L62,"｜","★",4))-1)&amp;""" VALUE="""&amp;MID(L62,SEARCH("★",SUBSTITUTE(L62,"｜","★",4))+1,SEARCH("★",SUBSTITUTE(L62,"｜","★",5))-SEARCH("★",SUBSTITUTE(L62,"｜","★",4))-1
)&amp;"""&gt;","")&amp;
IFERROR("&lt;LISTBOXOPTION TITLE="""&amp;MID(L62,SEARCH("★",SUBSTITUTE(L62,"｜","★",5))+1,SEARCH("★",SUBSTITUTE(L62,"｜","★",6))-SEARCH("★",SUBSTITUTE(L62,"｜","★",5))-1)&amp;""" VALUE="""&amp;MID(L62,SEARCH("★",SUBSTITUTE(L62,"｜","★",5))+1,SEARCH("★",SUBSTITUTE(L62,"｜","★",6))-SEARCH("★",SUBSTITUTE(L62,"｜","★",5))-1
)&amp;"""&gt;","")&amp;IFERROR("&lt;LISTBOXOPTION TITLE="""&amp;MID(L62,SEARCH("★",SUBSTITUTE(L62,"｜","★",6))+1,SEARCH("★",SUBSTITUTE(L62,"｜","★",7))-SEARCH("★",SUBSTITUTE(L62,"｜","★",6))-1)&amp;""" VALUE="""&amp;MID(L62,SEARCH("★",SUBSTITUTE(L62,"｜","★",6))+1,SEARCH("★",SUBSTITUTE(L62,"｜","★",7))-SEARCH("★",SUBSTITUTE(L62,"｜","★",6))-1
)&amp;"""&gt;","")&amp;IFERROR("&lt;LISTBOXOPTION TITLE="""&amp;MID(L62,SEARCH("★",SUBSTITUTE(L62,"｜","★",7))+1,SEARCH("★",SUBSTITUTE(L62,"｜","★",8))-SEARCH("★",SUBSTITUTE(L62,"｜","★",7))-1)&amp;""" VALUE="""&amp;MID(L62,SEARCH("★",SUBSTITUTE(L62,"｜","★",7))+1,SEARCH("★",SUBSTITUTE(L62,"｜","★",8))-SEARCH("★",SUBSTITUTE(L62,"｜","★",7))-1
)&amp;"""&gt;","")&amp;IFERROR("&lt;LISTBOXOPTION TITLE="""&amp;MID(L62,SEARCH("★",SUBSTITUTE(L62,"｜","★",8))+1,SEARCH("★",SUBSTITUTE(L62,"｜","★",9))-SEARCH("★",SUBSTITUTE(L62,"｜","★",8))-1)&amp;""" VALUE="""&amp;MID(L62,SEARCH("★",SUBSTITUTE(L62,"｜","★",8))+1,SEARCH("★",SUBSTITUTE(L62,"｜","★",9))-SEARCH("★",SUBSTITUTE(L62,"｜","★",8))-1
)&amp;"""&gt;","")&amp;IFERROR("&lt;LISTBOXOPTION TITLE="""&amp;MID(L62,SEARCH("★",SUBSTITUTE(L62,"｜","★",9))+1,SEARCH("★",SUBSTITUTE(L62,"｜","★",10))-SEARCH("★",SUBSTITUTE(L62,"｜","★",9))-1)&amp;""" VALUE="""&amp;MID(L62,SEARCH("★",SUBSTITUTE(L62,"｜","★",9))+1,SEARCH("★",SUBSTITUTE(L62,"｜","★",10))-SEARCH("★",SUBSTITUTE(L62,"｜","★",9))-1
)&amp;"""&gt;","")&amp;IFERROR("&lt;LISTBOXOPTION TITLE="""&amp;MID(L62,SEARCH("★",SUBSTITUTE(L62,"｜","★",10))+1,SEARCH("★",SUBSTITUTE(L62,"｜","★",11))-SEARCH("★",SUBSTITUTE(L62,"｜","★",10))-1)&amp;""" VALUE="""&amp;MID(L62,SEARCH("★",SUBSTITUTE(L62,"｜","★",10))+1,SEARCH("★",SUBSTITUTE(L62,"｜","★",11))-SEARCH("★",SUBSTITUTE(L62,"｜","★",10))-1
)&amp;"""&gt;","")&amp;IFERROR("&lt;LISTBOXOPTION TITLE="""&amp;MID(L62,SEARCH("★",SUBSTITUTE(L62,"｜","★",11))+1,SEARCH("★",SUBSTITUTE(L62,"｜","★",12))-SEARCH("★",SUBSTITUTE(L62,"｜","★",11))-1)&amp;""" VALUE="""&amp;MID(L62,SEARCH("★",SUBSTITUTE(L62,"｜","★",11))+1,SEARCH("★",SUBSTITUTE(L62,"｜","★",12))-SEARCH("★",SUBSTITUTE(L62,"｜","★",11))-1
)&amp;"""&gt;","")&amp;IFERROR("&lt;LISTBOXOPTION TITLE="""&amp;MID(L62,SEARCH("★",SUBSTITUTE(L62,"｜","★",12))+1,SEARCH("★",SUBSTITUTE(L62,"｜","★",13))-SEARCH("★",SUBSTITUTE(L62,"｜","★",12))-1)&amp;""" VALUE="""&amp;MID(L62,SEARCH("★",SUBSTITUTE(L62,"｜","★",12))+1,SEARCH("★",SUBSTITUTE(L62,"｜","★",13))-SEARCH("★",SUBSTITUTE(L62,"｜","★",12))-1
)&amp;"""&gt;","")&amp;IFERROR("&lt;LISTBOXOPTION TITLE="""&amp;MID(L62,SEARCH("★",SUBSTITUTE(L62,"｜","★",13))+1,SEARCH("★",SUBSTITUTE(L62,"｜","★",14))-SEARCH("★",SUBSTITUTE(L62,"｜","★",13))-1)&amp;""" VALUE="""&amp;MID(L62,SEARCH("★",SUBSTITUTE(L62,"｜","★",13))+1,SEARCH("★",SUBSTITUTE(L62,"｜","★",14))-SEARCH("★",SUBSTITUTE(L62,"｜","★",13))-1
)&amp;"""&gt;","")&amp;IFERROR("&lt;LISTBOXOPTION TITLE="""&amp;MID(L62,SEARCH("★",SUBSTITUTE(L62,"｜","★",14))+1,SEARCH("★",SUBSTITUTE(L62,"｜","★",15))-SEARCH("★",SUBSTITUTE(L62,"｜","★",14))-1)&amp;""" VALUE="""&amp;MID(L62,SEARCH("★",SUBSTITUTE(L62,"｜","★",14))+1,SEARCH("★",SUBSTITUTE(L62,"｜","★",15))-SEARCH("★",SUBSTITUTE(L62,"｜","★",14))-1
)&amp;"""&gt;","")&amp;IFERROR("&lt;LISTBOXOPTION TITLE="""&amp;MID(L62,SEARCH("★",SUBSTITUTE(L62,"｜","★",15))+1,SEARCH("★",SUBSTITUTE(L62,"｜","★",16))-SEARCH("★",SUBSTITUTE(L62,"｜","★",15))-1)&amp;""" VALUE="""&amp;MID(L62,SEARCH("★",SUBSTITUTE(L62,"｜","★",15))+1,SEARCH("★",SUBSTITUTE(L62,"｜","★",16))-SEARCH("★",SUBSTITUTE(L62,"｜","★",15))-1
)&amp;"""&gt;","")&amp;IFERROR("&lt;LISTBOXOPTION TITLE="""&amp;MID(L62,SEARCH("★",SUBSTITUTE(L62,"｜","★",16))+1,SEARCH("★",SUBSTITUTE(L62,"｜","★",17))-SEARCH("★",SUBSTITUTE(L62,"｜","★",16))-1)&amp;""" VALUE="""&amp;MID(L62,SEARCH("★",SUBSTITUTE(L62,"｜","★",16))+1,SEARCH("★",SUBSTITUTE(L62,"｜","★",16))-SEARCH("★",SUBSTITUTE(L62,"｜","★",16))-1
)&amp;"""&gt;","")&amp;"&lt;/LISTBOX&gt;"&amp;IF(G62&lt;&gt;"","&lt;LABEL NAME=""LA-LB"&amp;RIGHT("0"&amp;TEXT(COUNTIF(I$2:I62,"複数選択")+COUNTIF(I$2:I62,"択一"),"#"),2)&amp;""" TITLE="""&amp;G62&amp;""" FORECOLOR=""#00000000"" BACKCOLOR=""#00C0C0C0"" FONTNAME=""ＭＳ ゴシック"" FONTSIZE=""9"" OUTPUT=""0"" LEFT="""&amp;TEXT(Q62+100+LENB(D62)*90+O62*110+100,"#")&amp;""" TOP="""&amp;R62+20&amp;""" WIDTH="""&amp;TEXT(LEN(G62)*400,"#")&amp;""" HEIGHT="""&amp;T62&amp;""" &gt;",""),AA62)</f>
        <v>エラー</v>
      </c>
      <c r="AA62" s="12" t="str">
        <f>IF(I62="文字表示","&lt;LABEL NAME=""LL"&amp;RIGHT("0"&amp;TEXT(COUNTIF(I$2:I62,"文字表示"),"#"),2)&amp;""" TITLE="""&amp;F62&amp;""" FORECOLOR=""#00000000"" BACKCOLOR=""#00C0C0C0"" FONTNAME=""ＭＳ ゴシック"" FONTSIZE=""9"" OUTPUT=""0"" LEFT="""&amp;Q62&amp;""" TOP="""&amp;R62+20&amp;"""WIDTH="""&amp;TEXT(LENB(F62)*92,"#")&amp;""" HEIGHT="""&amp;T62&amp;""" &gt;","エラー")</f>
        <v>エラー</v>
      </c>
    </row>
    <row r="63" spans="1:27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" t="str">
        <f>IF(C63&lt;&gt;"",IF(COUNTA(C$2:C63)=1,"&lt;GROUP ELEMENT=""GP"&amp;RIGHT("0"&amp;COUNTA(C$2:C63),2)&amp;""" NAME=""GP"&amp;RIGHT("0"&amp;COUNTA(C$2:C63),2)&amp;""" TITLE="""&amp;C63&amp;""" FORECOLOR=""#00000000"" BACKCOLOR=""#00C0C0C0"" FONTSIZE=""9"" OUTPUT=""0"" LEFT="""&amp;Q63&amp;""" TOP="""&amp;R63&amp;""" WIDTH="""&amp;S63&amp;""" HEIGHT="""&amp;T63&amp;""" OUTFORECOLOR=""#00000000""&gt;",IF(C63="終了","&lt;/GROUP&gt;&lt;COMMANDBUTTON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ELEMENT=""GP"&amp;RIGHT("0"&amp;TEXT(COUNTA(C$2:C63),"#"),2)&amp;""" NAME=""GP"&amp;RIGHT("0"&amp;COUNTA(C$2:C63),2)&amp;""" TITLE="""&amp;C63&amp;""" FORECOLOR=""#00000000"" BACKCOLOR=""#00C0C0C0"" FONTSIZE=""9"" OUTPUT=""0"" LEFT="""&amp;Q63&amp;""" TOP="""&amp;R63&amp;""" WIDTH="""&amp;S63&amp;""" HEIGHT="""&amp;T63&amp;""" OUTFORECOLOR=""#00000000""&gt;")),Y63)</f>
        <v>エラー</v>
      </c>
      <c r="Q63" s="14">
        <f t="shared" si="36"/>
        <v>4260</v>
      </c>
      <c r="R63" s="14">
        <f t="shared" ca="1" si="37"/>
        <v>290</v>
      </c>
      <c r="S63" s="14">
        <f t="shared" si="38"/>
        <v>800</v>
      </c>
      <c r="T63" s="14">
        <f ca="1">IF(C63&lt;&gt;"",SUM(INDIRECT("V"&amp;ROW()):INDIRECT("V"&amp;X64))+400,MAX(190*(IFERROR(SEARCH("★",SUBSTITUTE(L63,"｜","★",1))&gt;0,0)+IFERROR(SEARCH("★",SUBSTITUTE(L63,"｜","★",2))&gt;0,0)+IFERROR(SEARCH("★",SUBSTITUTE(L63,"｜","★",3))&gt;0,0)+IFERROR(SEARCH("★",SUBSTITUTE(L63,"｜","★",4))&gt;0,0)+IFERROR(SEARCH("★",SUBSTITUTE(L63,"｜","★",5))&gt;0,0)+IFERROR(SEARCH("★",SUBSTITUTE(L63,"｜","★",6))&gt;0,0)+IFERROR(SEARCH("★",SUBSTITUTE(L63,"｜","★",7))&gt;0,0)+IFERROR(SEARCH("★",SUBSTITUTE(L63,"｜","★",8))&gt;0,0)+IFERROR(SEARCH("★",SUBSTITUTE(L63,"｜","★",9))&gt;0,0)+IFERROR(SEARCH("★",SUBSTITUTE(L63,"｜","★",10))&gt;0,0)+IFERROR(SEARCH("★",SUBSTITUTE(L63,"｜","★",11))&gt;0,0)+IFERROR(SEARCH("★",SUBSTITUTE(L63,"｜","★",12))&gt;0,0)+IFERROR(SEARCH("★",SUBSTITUTE(L63,"｜","★",13))&gt;0,0)+IFERROR(SEARCH("★",SUBSTITUTE(L63,"｜","★",14))&gt;0,0)+IFERROR(SEARCH("★",SUBSTITUTE(L63,"｜","★",15))&gt;0,0))+40,280))</f>
        <v>280</v>
      </c>
      <c r="U63" s="14">
        <f t="shared" ca="1" si="39"/>
        <v>280</v>
      </c>
      <c r="V63" s="14">
        <f t="shared" si="40"/>
        <v>0</v>
      </c>
      <c r="W63" s="14">
        <f t="shared" si="41"/>
        <v>58</v>
      </c>
      <c r="X63" s="14">
        <f t="shared" si="42"/>
        <v>0</v>
      </c>
      <c r="Y63" s="12" t="str">
        <f>IF(I63="普通入力","&lt;LABEL NAME=""L-TB"&amp;RIGHT("0"&amp;TEXT(COUNTIF(I$2:I63,"普通入力"),"#"),2)&amp;""" TITLE="""&amp;D63&amp;""" FORECOLOR=""#00000000"" BACKCOLOR=""#00C0C0C0"" FONTNAME=""ＭＳ ゴシック"" FONTSIZE=""9"" OUTPUT=""0"" LEFT="""&amp;Q63&amp;""" TOP="""&amp;R63+20&amp;"""WIDTH="""&amp;TEXT(LENB(D63)*100,"#")&amp;""" HEIGHT="""&amp;T63&amp;""" &gt;&lt;TEXTBOX NAME=""TB"&amp;RIGHT("0"&amp;TEXT(COUNTIF(I$2:I63,"普通入力"),"#"),2)&amp;""" ELEMENT="""&amp;D63&amp;""" FORECOLOR=""#00080000"" BACKCOLOR=""#00FFFFFF"" FONTNAME=""ＭＳ ゴシック"" FONTSIZE=""9"""&amp;IF(J63="文字列",""," DATATYPE=""NUMERIC""")&amp;"DECIMALPLACES="""&amp;IF(LEFT(J63,2)="小数",RIGHT(J63,1),0)&amp;""" IMEMODE="""&amp;IF(K63="全角","04","02")&amp;""" BEFORESTRING="""&amp;E63&amp;" "" AFTERSTRING="""&amp;G63&amp;""" MAXVALUE="""&amp;M63&amp;""" MINVALUE="""&amp;N63&amp;""" SKIP="""&amp;IF(H63="必須","False","True")&amp;""" OUTPUT=""2""  LEFT="""&amp;TEXT(Q63+100+LENB(D63)*100,"#")&amp;""" TOP="""&amp;R63&amp;""" WIDTH="""&amp;TEXT(220+O63*92,"#")&amp;""" HEIGHT="""&amp;T63&amp;""" TABINDEX="""&amp;TEXT(COUNTA(I$2:I63),"#")&amp;""" OUTFORECOLOR=""#00000000"" OUTBR=""AFTER""&gt;"&amp;IF(G63&lt;&gt;"","&lt;LABEL NAME=""LA-TB"&amp;RIGHT("0"&amp;TEXT(COUNTIF(I$2:I63,"普通入力"),"#"),2)&amp;""" TITLE="""&amp;G63&amp;""" FORECOLOR=""#00000000"" BACKCOLOR=""#00C0C0C0"" FONTNAME=""ＭＳ ゴシック"" FONTSIZE=""9"" OUTPUT=""0"" LEFT="""&amp;TEXT(Q63+100+LENB(D63)*100+O63*92+320,"#")&amp;""" TOP="""&amp;R63+20&amp;""" WIDTH="""&amp;TEXT(LENB(G63)*100,"#")&amp;""" HEIGHT="""&amp;T63&amp;""" &gt;",""),Z63)</f>
        <v>エラー</v>
      </c>
      <c r="Z63" s="12" t="str">
        <f>IF(OR(I63="複数選択",I63="択一"),"&lt;LABEL NAME=""L-LB"&amp;RIGHT("0"&amp;TEXT(COUNTIF(I$2:I63,"複数選択")+COUNTIF(I$2:I63,"択一"),"#"),2)&amp;""" TITLE="""&amp;D63&amp;""" FORECOLOR=""#00000000"" BACKCOLOR=""#00C0C0C0"" FONTNAME=""ＭＳ ゴシック"" FONTSIZE=""9"" OUTPUT=""0"" LEFT="""&amp;Q63&amp;""" TOP="""&amp;R63+20&amp;"""WIDTH="""&amp;TEXT(LENB(D63)*90,"#")&amp;""" HEIGHT="""&amp;T63&amp;""" &gt;&lt;LISTBOX NAME=""LB"&amp;RIGHT("0"&amp;TEXT(COUNTIF(I$2:I63,"複数選択")+COUNTIF(I$2:I63,"択一"),"#"),2)&amp;""" ELEMENT="""&amp;D63&amp;""" FORECOLOR=""#00080000"" BACKCOLOR=""#00FFFFFF"" FONTNAME=""ＭＳ ゴシック"" FONTSIZE=""9"""&amp;IF(J63="文字列",""," DATATYPE=""NUMERIC""")&amp;" IMEMODE="""&amp;IF(K63="全角","04","02")&amp;""" BEFORESTRING="""&amp;E63&amp;" "" AFTERSTRING="""&amp;G63&amp;""" MULTIPLE="""&amp;IF(I63="複数選択","True")&amp;""" MINVALUE="""&amp;N63&amp;""" SKIP="""&amp;IF(H63="必須","False","True")&amp;""" OUTPUT=""2""  LEFT="""&amp;TEXT(Q63+100+LENB(D63)*90,"#")&amp;""" TOP="""&amp;R63&amp;""" WIDTH="""&amp;TEXT(O63*92+120,"#")&amp;""" HEIGHT="""&amp;T63&amp;""" TABINDEX="""&amp;TEXT(COUNTA(I$2:I63),"#")&amp;""" OUTFORECOLOR=""#00000000"" OUTBR=""AFTER""&gt;&lt;LISTBOXOPTION TITLE="""&amp;LEFT(L63,SEARCH("｜",L63)-1)&amp;""" SELECTED=""True"" VALUE="""&amp;LEFT(L63,SEARCH("｜",L63)-1)&amp;"""&gt;"&amp;IFERROR("&lt;LISTBOXOPTION TITLE="""&amp;
MID(L63,SEARCH("★",SUBSTITUTE(L63,"｜","★",1))+1,SEARCH("★",SUBSTITUTE(L63,"｜","★",2))-SEARCH("★",SUBSTITUTE(L63,"｜","★",1))-1)&amp;""" VALUE="""&amp;MID(L63,SEARCH("★",SUBSTITUTE(L63,"｜","★",1))+1,SEARCH("★",SUBSTITUTE(L63,"｜","★",2))-SEARCH("★",SUBSTITUTE(L63,"｜","★",1))-1)&amp;"""&gt;","")&amp;
IFERROR("&lt;LISTBOXOPTION TITLE="""&amp;MID(L63,
SEARCH("★",SUBSTITUTE(L63,"｜","★",2))+1,SEARCH("★",SUBSTITUTE(L63,"｜","★",3))-SEARCH("★",SUBSTITUTE(L63,"｜","★",2))-1)&amp;""" VALUE="""&amp;MID(L63,SEARCH("★",SUBSTITUTE(L63,"｜","★",2))+1,SEARCH("★",SUBSTITUTE(L63,"｜","★",3))-SEARCH("★",SUBSTITUTE(L63,"｜","★",2))-1)&amp;"""&gt;","")&amp;IFERROR("&lt;LISTBOXOPTION TITLE="""&amp;MID(L63,SEARCH("★",SUBSTITUTE(L63,"｜","★",3))+1,SEARCH("★",SUBSTITUTE(L63,"｜","★",4))-SEARCH("★",SUBSTITUTE(L63,"｜","★",3))-1)&amp;""" VALUE="""&amp;MID(L63,SEARCH("★",SUBSTITUTE(L63,"｜","★",3))+1,SEARCH("★",SUBSTITUTE(L63,"｜","★",4))-SEARCH("★",SUBSTITUTE(L63,"｜","★",3))-1)&amp;"""&gt;","")&amp;IFERROR("&lt;LISTBOXOPTION TITLE="""&amp;MID(L63,SEARCH("★",SUBSTITUTE(L63,"｜","★",4))+1,SEARCH("★",SUBSTITUTE(L63,"｜","★",5))-SEARCH("★",SUBSTITUTE(L63,"｜","★",4))-1)&amp;""" VALUE="""&amp;MID(L63,SEARCH("★",SUBSTITUTE(L63,"｜","★",4))+1,SEARCH("★",SUBSTITUTE(L63,"｜","★",5))-SEARCH("★",SUBSTITUTE(L63,"｜","★",4))-1
)&amp;"""&gt;","")&amp;
IFERROR("&lt;LISTBOXOPTION TITLE="""&amp;MID(L63,SEARCH("★",SUBSTITUTE(L63,"｜","★",5))+1,SEARCH("★",SUBSTITUTE(L63,"｜","★",6))-SEARCH("★",SUBSTITUTE(L63,"｜","★",5))-1)&amp;""" VALUE="""&amp;MID(L63,SEARCH("★",SUBSTITUTE(L63,"｜","★",5))+1,SEARCH("★",SUBSTITUTE(L63,"｜","★",6))-SEARCH("★",SUBSTITUTE(L63,"｜","★",5))-1
)&amp;"""&gt;","")&amp;IFERROR("&lt;LISTBOXOPTION TITLE="""&amp;MID(L63,SEARCH("★",SUBSTITUTE(L63,"｜","★",6))+1,SEARCH("★",SUBSTITUTE(L63,"｜","★",7))-SEARCH("★",SUBSTITUTE(L63,"｜","★",6))-1)&amp;""" VALUE="""&amp;MID(L63,SEARCH("★",SUBSTITUTE(L63,"｜","★",6))+1,SEARCH("★",SUBSTITUTE(L63,"｜","★",7))-SEARCH("★",SUBSTITUTE(L63,"｜","★",6))-1
)&amp;"""&gt;","")&amp;IFERROR("&lt;LISTBOXOPTION TITLE="""&amp;MID(L63,SEARCH("★",SUBSTITUTE(L63,"｜","★",7))+1,SEARCH("★",SUBSTITUTE(L63,"｜","★",8))-SEARCH("★",SUBSTITUTE(L63,"｜","★",7))-1)&amp;""" VALUE="""&amp;MID(L63,SEARCH("★",SUBSTITUTE(L63,"｜","★",7))+1,SEARCH("★",SUBSTITUTE(L63,"｜","★",8))-SEARCH("★",SUBSTITUTE(L63,"｜","★",7))-1
)&amp;"""&gt;","")&amp;IFERROR("&lt;LISTBOXOPTION TITLE="""&amp;MID(L63,SEARCH("★",SUBSTITUTE(L63,"｜","★",8))+1,SEARCH("★",SUBSTITUTE(L63,"｜","★",9))-SEARCH("★",SUBSTITUTE(L63,"｜","★",8))-1)&amp;""" VALUE="""&amp;MID(L63,SEARCH("★",SUBSTITUTE(L63,"｜","★",8))+1,SEARCH("★",SUBSTITUTE(L63,"｜","★",9))-SEARCH("★",SUBSTITUTE(L63,"｜","★",8))-1
)&amp;"""&gt;","")&amp;IFERROR("&lt;LISTBOXOPTION TITLE="""&amp;MID(L63,SEARCH("★",SUBSTITUTE(L63,"｜","★",9))+1,SEARCH("★",SUBSTITUTE(L63,"｜","★",10))-SEARCH("★",SUBSTITUTE(L63,"｜","★",9))-1)&amp;""" VALUE="""&amp;MID(L63,SEARCH("★",SUBSTITUTE(L63,"｜","★",9))+1,SEARCH("★",SUBSTITUTE(L63,"｜","★",10))-SEARCH("★",SUBSTITUTE(L63,"｜","★",9))-1
)&amp;"""&gt;","")&amp;IFERROR("&lt;LISTBOXOPTION TITLE="""&amp;MID(L63,SEARCH("★",SUBSTITUTE(L63,"｜","★",10))+1,SEARCH("★",SUBSTITUTE(L63,"｜","★",11))-SEARCH("★",SUBSTITUTE(L63,"｜","★",10))-1)&amp;""" VALUE="""&amp;MID(L63,SEARCH("★",SUBSTITUTE(L63,"｜","★",10))+1,SEARCH("★",SUBSTITUTE(L63,"｜","★",11))-SEARCH("★",SUBSTITUTE(L63,"｜","★",10))-1
)&amp;"""&gt;","")&amp;IFERROR("&lt;LISTBOXOPTION TITLE="""&amp;MID(L63,SEARCH("★",SUBSTITUTE(L63,"｜","★",11))+1,SEARCH("★",SUBSTITUTE(L63,"｜","★",12))-SEARCH("★",SUBSTITUTE(L63,"｜","★",11))-1)&amp;""" VALUE="""&amp;MID(L63,SEARCH("★",SUBSTITUTE(L63,"｜","★",11))+1,SEARCH("★",SUBSTITUTE(L63,"｜","★",12))-SEARCH("★",SUBSTITUTE(L63,"｜","★",11))-1
)&amp;"""&gt;","")&amp;IFERROR("&lt;LISTBOXOPTION TITLE="""&amp;MID(L63,SEARCH("★",SUBSTITUTE(L63,"｜","★",12))+1,SEARCH("★",SUBSTITUTE(L63,"｜","★",13))-SEARCH("★",SUBSTITUTE(L63,"｜","★",12))-1)&amp;""" VALUE="""&amp;MID(L63,SEARCH("★",SUBSTITUTE(L63,"｜","★",12))+1,SEARCH("★",SUBSTITUTE(L63,"｜","★",13))-SEARCH("★",SUBSTITUTE(L63,"｜","★",12))-1
)&amp;"""&gt;","")&amp;IFERROR("&lt;LISTBOXOPTION TITLE="""&amp;MID(L63,SEARCH("★",SUBSTITUTE(L63,"｜","★",13))+1,SEARCH("★",SUBSTITUTE(L63,"｜","★",14))-SEARCH("★",SUBSTITUTE(L63,"｜","★",13))-1)&amp;""" VALUE="""&amp;MID(L63,SEARCH("★",SUBSTITUTE(L63,"｜","★",13))+1,SEARCH("★",SUBSTITUTE(L63,"｜","★",14))-SEARCH("★",SUBSTITUTE(L63,"｜","★",13))-1
)&amp;"""&gt;","")&amp;IFERROR("&lt;LISTBOXOPTION TITLE="""&amp;MID(L63,SEARCH("★",SUBSTITUTE(L63,"｜","★",14))+1,SEARCH("★",SUBSTITUTE(L63,"｜","★",15))-SEARCH("★",SUBSTITUTE(L63,"｜","★",14))-1)&amp;""" VALUE="""&amp;MID(L63,SEARCH("★",SUBSTITUTE(L63,"｜","★",14))+1,SEARCH("★",SUBSTITUTE(L63,"｜","★",15))-SEARCH("★",SUBSTITUTE(L63,"｜","★",14))-1
)&amp;"""&gt;","")&amp;IFERROR("&lt;LISTBOXOPTION TITLE="""&amp;MID(L63,SEARCH("★",SUBSTITUTE(L63,"｜","★",15))+1,SEARCH("★",SUBSTITUTE(L63,"｜","★",16))-SEARCH("★",SUBSTITUTE(L63,"｜","★",15))-1)&amp;""" VALUE="""&amp;MID(L63,SEARCH("★",SUBSTITUTE(L63,"｜","★",15))+1,SEARCH("★",SUBSTITUTE(L63,"｜","★",16))-SEARCH("★",SUBSTITUTE(L63,"｜","★",15))-1
)&amp;"""&gt;","")&amp;IFERROR("&lt;LISTBOXOPTION TITLE="""&amp;MID(L63,SEARCH("★",SUBSTITUTE(L63,"｜","★",16))+1,SEARCH("★",SUBSTITUTE(L63,"｜","★",17))-SEARCH("★",SUBSTITUTE(L63,"｜","★",16))-1)&amp;""" VALUE="""&amp;MID(L63,SEARCH("★",SUBSTITUTE(L63,"｜","★",16))+1,SEARCH("★",SUBSTITUTE(L63,"｜","★",16))-SEARCH("★",SUBSTITUTE(L63,"｜","★",16))-1
)&amp;"""&gt;","")&amp;"&lt;/LISTBOX&gt;"&amp;IF(G63&lt;&gt;"","&lt;LABEL NAME=""LA-LB"&amp;RIGHT("0"&amp;TEXT(COUNTIF(I$2:I63,"複数選択")+COUNTIF(I$2:I63,"択一"),"#"),2)&amp;""" TITLE="""&amp;G63&amp;""" FORECOLOR=""#00000000"" BACKCOLOR=""#00C0C0C0"" FONTNAME=""ＭＳ ゴシック"" FONTSIZE=""9"" OUTPUT=""0"" LEFT="""&amp;TEXT(Q63+100+LENB(D63)*90+O63*110+100,"#")&amp;""" TOP="""&amp;R63+20&amp;""" WIDTH="""&amp;TEXT(LEN(G63)*400,"#")&amp;""" HEIGHT="""&amp;T63&amp;""" &gt;",""),AA63)</f>
        <v>エラー</v>
      </c>
      <c r="AA63" s="12" t="str">
        <f>IF(I63="文字表示","&lt;LABEL NAME=""LL"&amp;RIGHT("0"&amp;TEXT(COUNTIF(I$2:I63,"文字表示"),"#"),2)&amp;""" TITLE="""&amp;F63&amp;""" FORECOLOR=""#00000000"" BACKCOLOR=""#00C0C0C0"" FONTNAME=""ＭＳ ゴシック"" FONTSIZE=""9"" OUTPUT=""0"" LEFT="""&amp;Q63&amp;""" TOP="""&amp;R63+20&amp;"""WIDTH="""&amp;TEXT(LENB(F63)*92,"#")&amp;""" HEIGHT="""&amp;T63&amp;""" &gt;","エラー")</f>
        <v>エラー</v>
      </c>
    </row>
    <row r="64" spans="1:27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 t="str">
        <f>IF(C64&lt;&gt;"",IF(COUNTA(C$2:C64)=1,"&lt;GROUP ELEMENT=""GP"&amp;RIGHT("0"&amp;COUNTA(C$2:C64),2)&amp;""" NAME=""GP"&amp;RIGHT("0"&amp;COUNTA(C$2:C64),2)&amp;""" TITLE="""&amp;C64&amp;""" FORECOLOR=""#00000000"" BACKCOLOR=""#00C0C0C0"" FONTSIZE=""9"" OUTPUT=""0"" LEFT="""&amp;Q64&amp;""" TOP="""&amp;R64&amp;""" WIDTH="""&amp;S64&amp;""" HEIGHT="""&amp;T64&amp;""" OUTFORECOLOR=""#00000000""&gt;",IF(C64="終了","&lt;/GROUP&gt;&lt;COMMANDBUTTON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ELEMENT=""GP"&amp;RIGHT("0"&amp;TEXT(COUNTA(C$2:C64),"#"),2)&amp;""" NAME=""GP"&amp;RIGHT("0"&amp;COUNTA(C$2:C64),2)&amp;""" TITLE="""&amp;C64&amp;""" FORECOLOR=""#00000000"" BACKCOLOR=""#00C0C0C0"" FONTSIZE=""9"" OUTPUT=""0"" LEFT="""&amp;Q64&amp;""" TOP="""&amp;R64&amp;""" WIDTH="""&amp;S64&amp;""" HEIGHT="""&amp;T64&amp;""" OUTFORECOLOR=""#00000000""&gt;")),Y64)</f>
        <v>エラー</v>
      </c>
      <c r="Q64" s="14">
        <f t="shared" si="36"/>
        <v>5310</v>
      </c>
      <c r="R64" s="14">
        <f t="shared" ca="1" si="37"/>
        <v>290</v>
      </c>
      <c r="S64" s="14">
        <f t="shared" si="38"/>
        <v>800</v>
      </c>
      <c r="T64" s="14">
        <f ca="1">IF(C64&lt;&gt;"",SUM(INDIRECT("V"&amp;ROW()):INDIRECT("V"&amp;X65))+400,MAX(190*(IFERROR(SEARCH("★",SUBSTITUTE(L64,"｜","★",1))&gt;0,0)+IFERROR(SEARCH("★",SUBSTITUTE(L64,"｜","★",2))&gt;0,0)+IFERROR(SEARCH("★",SUBSTITUTE(L64,"｜","★",3))&gt;0,0)+IFERROR(SEARCH("★",SUBSTITUTE(L64,"｜","★",4))&gt;0,0)+IFERROR(SEARCH("★",SUBSTITUTE(L64,"｜","★",5))&gt;0,0)+IFERROR(SEARCH("★",SUBSTITUTE(L64,"｜","★",6))&gt;0,0)+IFERROR(SEARCH("★",SUBSTITUTE(L64,"｜","★",7))&gt;0,0)+IFERROR(SEARCH("★",SUBSTITUTE(L64,"｜","★",8))&gt;0,0)+IFERROR(SEARCH("★",SUBSTITUTE(L64,"｜","★",9))&gt;0,0)+IFERROR(SEARCH("★",SUBSTITUTE(L64,"｜","★",10))&gt;0,0)+IFERROR(SEARCH("★",SUBSTITUTE(L64,"｜","★",11))&gt;0,0)+IFERROR(SEARCH("★",SUBSTITUTE(L64,"｜","★",12))&gt;0,0)+IFERROR(SEARCH("★",SUBSTITUTE(L64,"｜","★",13))&gt;0,0)+IFERROR(SEARCH("★",SUBSTITUTE(L64,"｜","★",14))&gt;0,0)+IFERROR(SEARCH("★",SUBSTITUTE(L64,"｜","★",15))&gt;0,0))+40,280))</f>
        <v>280</v>
      </c>
      <c r="U64" s="14">
        <f t="shared" ca="1" si="39"/>
        <v>280</v>
      </c>
      <c r="V64" s="14">
        <f t="shared" si="40"/>
        <v>0</v>
      </c>
      <c r="W64" s="14">
        <f t="shared" si="41"/>
        <v>58</v>
      </c>
      <c r="X64" s="14">
        <f t="shared" si="42"/>
        <v>0</v>
      </c>
      <c r="Y64" s="12" t="str">
        <f>IF(I64="普通入力","&lt;LABEL NAME=""L-TB"&amp;RIGHT("0"&amp;TEXT(COUNTIF(I$2:I64,"普通入力"),"#"),2)&amp;""" TITLE="""&amp;D64&amp;""" FORECOLOR=""#00000000"" BACKCOLOR=""#00C0C0C0"" FONTNAME=""ＭＳ ゴシック"" FONTSIZE=""9"" OUTPUT=""0"" LEFT="""&amp;Q64&amp;""" TOP="""&amp;R64+20&amp;"""WIDTH="""&amp;TEXT(LENB(D64)*100,"#")&amp;""" HEIGHT="""&amp;T64&amp;""" &gt;&lt;TEXTBOX NAME=""TB"&amp;RIGHT("0"&amp;TEXT(COUNTIF(I$2:I64,"普通入力"),"#"),2)&amp;""" ELEMENT="""&amp;D64&amp;""" FORECOLOR=""#00080000"" BACKCOLOR=""#00FFFFFF"" FONTNAME=""ＭＳ ゴシック"" FONTSIZE=""9"""&amp;IF(J64="文字列",""," DATATYPE=""NUMERIC""")&amp;"DECIMALPLACES="""&amp;IF(LEFT(J64,2)="小数",RIGHT(J64,1),0)&amp;""" IMEMODE="""&amp;IF(K64="全角","04","02")&amp;""" BEFORESTRING="""&amp;E64&amp;" "" AFTERSTRING="""&amp;G64&amp;""" MAXVALUE="""&amp;M64&amp;""" MINVALUE="""&amp;N64&amp;""" SKIP="""&amp;IF(H64="必須","False","True")&amp;""" OUTPUT=""2""  LEFT="""&amp;TEXT(Q64+100+LENB(D64)*100,"#")&amp;""" TOP="""&amp;R64&amp;""" WIDTH="""&amp;TEXT(220+O64*92,"#")&amp;""" HEIGHT="""&amp;T64&amp;""" TABINDEX="""&amp;TEXT(COUNTA(I$2:I64),"#")&amp;""" OUTFORECOLOR=""#00000000"" OUTBR=""AFTER""&gt;"&amp;IF(G64&lt;&gt;"","&lt;LABEL NAME=""LA-TB"&amp;RIGHT("0"&amp;TEXT(COUNTIF(I$2:I64,"普通入力"),"#"),2)&amp;""" TITLE="""&amp;G64&amp;""" FORECOLOR=""#00000000"" BACKCOLOR=""#00C0C0C0"" FONTNAME=""ＭＳ ゴシック"" FONTSIZE=""9"" OUTPUT=""0"" LEFT="""&amp;TEXT(Q64+100+LENB(D64)*100+O64*92+320,"#")&amp;""" TOP="""&amp;R64+20&amp;""" WIDTH="""&amp;TEXT(LENB(G64)*100,"#")&amp;""" HEIGHT="""&amp;T64&amp;""" &gt;",""),Z64)</f>
        <v>エラー</v>
      </c>
      <c r="Z64" s="12" t="str">
        <f>IF(OR(I64="複数選択",I64="択一"),"&lt;LABEL NAME=""L-LB"&amp;RIGHT("0"&amp;TEXT(COUNTIF(I$2:I64,"複数選択")+COUNTIF(I$2:I64,"択一"),"#"),2)&amp;""" TITLE="""&amp;D64&amp;""" FORECOLOR=""#00000000"" BACKCOLOR=""#00C0C0C0"" FONTNAME=""ＭＳ ゴシック"" FONTSIZE=""9"" OUTPUT=""0"" LEFT="""&amp;Q64&amp;""" TOP="""&amp;R64+20&amp;"""WIDTH="""&amp;TEXT(LENB(D64)*90,"#")&amp;""" HEIGHT="""&amp;T64&amp;""" &gt;&lt;LISTBOX NAME=""LB"&amp;RIGHT("0"&amp;TEXT(COUNTIF(I$2:I64,"複数選択")+COUNTIF(I$2:I64,"択一"),"#"),2)&amp;""" ELEMENT="""&amp;D64&amp;""" FORECOLOR=""#00080000"" BACKCOLOR=""#00FFFFFF"" FONTNAME=""ＭＳ ゴシック"" FONTSIZE=""9"""&amp;IF(J64="文字列",""," DATATYPE=""NUMERIC""")&amp;" IMEMODE="""&amp;IF(K64="全角","04","02")&amp;""" BEFORESTRING="""&amp;E64&amp;" "" AFTERSTRING="""&amp;G64&amp;""" MULTIPLE="""&amp;IF(I64="複数選択","True")&amp;""" MINVALUE="""&amp;N64&amp;""" SKIP="""&amp;IF(H64="必須","False","True")&amp;""" OUTPUT=""2""  LEFT="""&amp;TEXT(Q64+100+LENB(D64)*90,"#")&amp;""" TOP="""&amp;R64&amp;""" WIDTH="""&amp;TEXT(O64*92+120,"#")&amp;""" HEIGHT="""&amp;T64&amp;""" TABINDEX="""&amp;TEXT(COUNTA(I$2:I64),"#")&amp;""" OUTFORECOLOR=""#00000000"" OUTBR=""AFTER""&gt;&lt;LISTBOXOPTION TITLE="""&amp;LEFT(L64,SEARCH("｜",L64)-1)&amp;""" SELECTED=""True"" VALUE="""&amp;LEFT(L64,SEARCH("｜",L64)-1)&amp;"""&gt;"&amp;IFERROR("&lt;LISTBOXOPTION TITLE="""&amp;
MID(L64,SEARCH("★",SUBSTITUTE(L64,"｜","★",1))+1,SEARCH("★",SUBSTITUTE(L64,"｜","★",2))-SEARCH("★",SUBSTITUTE(L64,"｜","★",1))-1)&amp;""" VALUE="""&amp;MID(L64,SEARCH("★",SUBSTITUTE(L64,"｜","★",1))+1,SEARCH("★",SUBSTITUTE(L64,"｜","★",2))-SEARCH("★",SUBSTITUTE(L64,"｜","★",1))-1)&amp;"""&gt;","")&amp;
IFERROR("&lt;LISTBOXOPTION TITLE="""&amp;MID(L64,
SEARCH("★",SUBSTITUTE(L64,"｜","★",2))+1,SEARCH("★",SUBSTITUTE(L64,"｜","★",3))-SEARCH("★",SUBSTITUTE(L64,"｜","★",2))-1)&amp;""" VALUE="""&amp;MID(L64,SEARCH("★",SUBSTITUTE(L64,"｜","★",2))+1,SEARCH("★",SUBSTITUTE(L64,"｜","★",3))-SEARCH("★",SUBSTITUTE(L64,"｜","★",2))-1)&amp;"""&gt;","")&amp;IFERROR("&lt;LISTBOXOPTION TITLE="""&amp;MID(L64,SEARCH("★",SUBSTITUTE(L64,"｜","★",3))+1,SEARCH("★",SUBSTITUTE(L64,"｜","★",4))-SEARCH("★",SUBSTITUTE(L64,"｜","★",3))-1)&amp;""" VALUE="""&amp;MID(L64,SEARCH("★",SUBSTITUTE(L64,"｜","★",3))+1,SEARCH("★",SUBSTITUTE(L64,"｜","★",4))-SEARCH("★",SUBSTITUTE(L64,"｜","★",3))-1)&amp;"""&gt;","")&amp;IFERROR("&lt;LISTBOXOPTION TITLE="""&amp;MID(L64,SEARCH("★",SUBSTITUTE(L64,"｜","★",4))+1,SEARCH("★",SUBSTITUTE(L64,"｜","★",5))-SEARCH("★",SUBSTITUTE(L64,"｜","★",4))-1)&amp;""" VALUE="""&amp;MID(L64,SEARCH("★",SUBSTITUTE(L64,"｜","★",4))+1,SEARCH("★",SUBSTITUTE(L64,"｜","★",5))-SEARCH("★",SUBSTITUTE(L64,"｜","★",4))-1
)&amp;"""&gt;","")&amp;
IFERROR("&lt;LISTBOXOPTION TITLE="""&amp;MID(L64,SEARCH("★",SUBSTITUTE(L64,"｜","★",5))+1,SEARCH("★",SUBSTITUTE(L64,"｜","★",6))-SEARCH("★",SUBSTITUTE(L64,"｜","★",5))-1)&amp;""" VALUE="""&amp;MID(L64,SEARCH("★",SUBSTITUTE(L64,"｜","★",5))+1,SEARCH("★",SUBSTITUTE(L64,"｜","★",6))-SEARCH("★",SUBSTITUTE(L64,"｜","★",5))-1
)&amp;"""&gt;","")&amp;IFERROR("&lt;LISTBOXOPTION TITLE="""&amp;MID(L64,SEARCH("★",SUBSTITUTE(L64,"｜","★",6))+1,SEARCH("★",SUBSTITUTE(L64,"｜","★",7))-SEARCH("★",SUBSTITUTE(L64,"｜","★",6))-1)&amp;""" VALUE="""&amp;MID(L64,SEARCH("★",SUBSTITUTE(L64,"｜","★",6))+1,SEARCH("★",SUBSTITUTE(L64,"｜","★",7))-SEARCH("★",SUBSTITUTE(L64,"｜","★",6))-1
)&amp;"""&gt;","")&amp;IFERROR("&lt;LISTBOXOPTION TITLE="""&amp;MID(L64,SEARCH("★",SUBSTITUTE(L64,"｜","★",7))+1,SEARCH("★",SUBSTITUTE(L64,"｜","★",8))-SEARCH("★",SUBSTITUTE(L64,"｜","★",7))-1)&amp;""" VALUE="""&amp;MID(L64,SEARCH("★",SUBSTITUTE(L64,"｜","★",7))+1,SEARCH("★",SUBSTITUTE(L64,"｜","★",8))-SEARCH("★",SUBSTITUTE(L64,"｜","★",7))-1
)&amp;"""&gt;","")&amp;IFERROR("&lt;LISTBOXOPTION TITLE="""&amp;MID(L64,SEARCH("★",SUBSTITUTE(L64,"｜","★",8))+1,SEARCH("★",SUBSTITUTE(L64,"｜","★",9))-SEARCH("★",SUBSTITUTE(L64,"｜","★",8))-1)&amp;""" VALUE="""&amp;MID(L64,SEARCH("★",SUBSTITUTE(L64,"｜","★",8))+1,SEARCH("★",SUBSTITUTE(L64,"｜","★",9))-SEARCH("★",SUBSTITUTE(L64,"｜","★",8))-1
)&amp;"""&gt;","")&amp;IFERROR("&lt;LISTBOXOPTION TITLE="""&amp;MID(L64,SEARCH("★",SUBSTITUTE(L64,"｜","★",9))+1,SEARCH("★",SUBSTITUTE(L64,"｜","★",10))-SEARCH("★",SUBSTITUTE(L64,"｜","★",9))-1)&amp;""" VALUE="""&amp;MID(L64,SEARCH("★",SUBSTITUTE(L64,"｜","★",9))+1,SEARCH("★",SUBSTITUTE(L64,"｜","★",10))-SEARCH("★",SUBSTITUTE(L64,"｜","★",9))-1
)&amp;"""&gt;","")&amp;IFERROR("&lt;LISTBOXOPTION TITLE="""&amp;MID(L64,SEARCH("★",SUBSTITUTE(L64,"｜","★",10))+1,SEARCH("★",SUBSTITUTE(L64,"｜","★",11))-SEARCH("★",SUBSTITUTE(L64,"｜","★",10))-1)&amp;""" VALUE="""&amp;MID(L64,SEARCH("★",SUBSTITUTE(L64,"｜","★",10))+1,SEARCH("★",SUBSTITUTE(L64,"｜","★",11))-SEARCH("★",SUBSTITUTE(L64,"｜","★",10))-1
)&amp;"""&gt;","")&amp;IFERROR("&lt;LISTBOXOPTION TITLE="""&amp;MID(L64,SEARCH("★",SUBSTITUTE(L64,"｜","★",11))+1,SEARCH("★",SUBSTITUTE(L64,"｜","★",12))-SEARCH("★",SUBSTITUTE(L64,"｜","★",11))-1)&amp;""" VALUE="""&amp;MID(L64,SEARCH("★",SUBSTITUTE(L64,"｜","★",11))+1,SEARCH("★",SUBSTITUTE(L64,"｜","★",12))-SEARCH("★",SUBSTITUTE(L64,"｜","★",11))-1
)&amp;"""&gt;","")&amp;IFERROR("&lt;LISTBOXOPTION TITLE="""&amp;MID(L64,SEARCH("★",SUBSTITUTE(L64,"｜","★",12))+1,SEARCH("★",SUBSTITUTE(L64,"｜","★",13))-SEARCH("★",SUBSTITUTE(L64,"｜","★",12))-1)&amp;""" VALUE="""&amp;MID(L64,SEARCH("★",SUBSTITUTE(L64,"｜","★",12))+1,SEARCH("★",SUBSTITUTE(L64,"｜","★",13))-SEARCH("★",SUBSTITUTE(L64,"｜","★",12))-1
)&amp;"""&gt;","")&amp;IFERROR("&lt;LISTBOXOPTION TITLE="""&amp;MID(L64,SEARCH("★",SUBSTITUTE(L64,"｜","★",13))+1,SEARCH("★",SUBSTITUTE(L64,"｜","★",14))-SEARCH("★",SUBSTITUTE(L64,"｜","★",13))-1)&amp;""" VALUE="""&amp;MID(L64,SEARCH("★",SUBSTITUTE(L64,"｜","★",13))+1,SEARCH("★",SUBSTITUTE(L64,"｜","★",14))-SEARCH("★",SUBSTITUTE(L64,"｜","★",13))-1
)&amp;"""&gt;","")&amp;IFERROR("&lt;LISTBOXOPTION TITLE="""&amp;MID(L64,SEARCH("★",SUBSTITUTE(L64,"｜","★",14))+1,SEARCH("★",SUBSTITUTE(L64,"｜","★",15))-SEARCH("★",SUBSTITUTE(L64,"｜","★",14))-1)&amp;""" VALUE="""&amp;MID(L64,SEARCH("★",SUBSTITUTE(L64,"｜","★",14))+1,SEARCH("★",SUBSTITUTE(L64,"｜","★",15))-SEARCH("★",SUBSTITUTE(L64,"｜","★",14))-1
)&amp;"""&gt;","")&amp;IFERROR("&lt;LISTBOXOPTION TITLE="""&amp;MID(L64,SEARCH("★",SUBSTITUTE(L64,"｜","★",15))+1,SEARCH("★",SUBSTITUTE(L64,"｜","★",16))-SEARCH("★",SUBSTITUTE(L64,"｜","★",15))-1)&amp;""" VALUE="""&amp;MID(L64,SEARCH("★",SUBSTITUTE(L64,"｜","★",15))+1,SEARCH("★",SUBSTITUTE(L64,"｜","★",16))-SEARCH("★",SUBSTITUTE(L64,"｜","★",15))-1
)&amp;"""&gt;","")&amp;IFERROR("&lt;LISTBOXOPTION TITLE="""&amp;MID(L64,SEARCH("★",SUBSTITUTE(L64,"｜","★",16))+1,SEARCH("★",SUBSTITUTE(L64,"｜","★",17))-SEARCH("★",SUBSTITUTE(L64,"｜","★",16))-1)&amp;""" VALUE="""&amp;MID(L64,SEARCH("★",SUBSTITUTE(L64,"｜","★",16))+1,SEARCH("★",SUBSTITUTE(L64,"｜","★",16))-SEARCH("★",SUBSTITUTE(L64,"｜","★",16))-1
)&amp;"""&gt;","")&amp;"&lt;/LISTBOX&gt;"&amp;IF(G64&lt;&gt;"","&lt;LABEL NAME=""LA-LB"&amp;RIGHT("0"&amp;TEXT(COUNTIF(I$2:I64,"複数選択")+COUNTIF(I$2:I64,"択一"),"#"),2)&amp;""" TITLE="""&amp;G64&amp;""" FORECOLOR=""#00000000"" BACKCOLOR=""#00C0C0C0"" FONTNAME=""ＭＳ ゴシック"" FONTSIZE=""9"" OUTPUT=""0"" LEFT="""&amp;TEXT(Q64+100+LENB(D64)*90+O64*110+100,"#")&amp;""" TOP="""&amp;R64+20&amp;""" WIDTH="""&amp;TEXT(LEN(G64)*400,"#")&amp;""" HEIGHT="""&amp;T64&amp;""" &gt;",""),AA64)</f>
        <v>エラー</v>
      </c>
      <c r="AA64" s="12" t="str">
        <f>IF(I64="文字表示","&lt;LABEL NAME=""LL"&amp;RIGHT("0"&amp;TEXT(COUNTIF(I$2:I64,"文字表示"),"#"),2)&amp;""" TITLE="""&amp;F64&amp;""" FORECOLOR=""#00000000"" BACKCOLOR=""#00C0C0C0"" FONTNAME=""ＭＳ ゴシック"" FONTSIZE=""9"" OUTPUT=""0"" LEFT="""&amp;Q64&amp;""" TOP="""&amp;R64+20&amp;"""WIDTH="""&amp;TEXT(LENB(F64)*92,"#")&amp;""" HEIGHT="""&amp;T64&amp;""" &gt;","エラー")</f>
        <v>エラー</v>
      </c>
    </row>
    <row r="65" spans="1:27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9" t="str">
        <f>IF(C65&lt;&gt;"",IF(COUNTA(C$2:C65)=1,"&lt;GROUP ELEMENT=""GP"&amp;RIGHT("0"&amp;COUNTA(C$2:C65),2)&amp;""" NAME=""GP"&amp;RIGHT("0"&amp;COUNTA(C$2:C65),2)&amp;""" TITLE="""&amp;C65&amp;""" FORECOLOR=""#00000000"" BACKCOLOR=""#00C0C0C0"" FONTSIZE=""9"" OUTPUT=""0"" LEFT="""&amp;Q65&amp;""" TOP="""&amp;R65&amp;""" WIDTH="""&amp;S65&amp;""" HEIGHT="""&amp;T65&amp;""" OUTFORECOLOR=""#00000000""&gt;",IF(C65="終了","&lt;/GROUP&gt;&lt;COMMANDBUTTON NAME=""CBT01"" TITLE=""カルテに展開"" FORECOLOR=""#00000000"" BACKCOLOR=""#0080FF80"" FONTSIZE=""9"" SUBMITFUNCTION=""SUBMIT"" WINDOWFUNCTION=""CLOSE"" OUTPUT=""0"" "&amp;"LEFT=""5460"" TOP=""12720"" WIDTH=""1170"" HEIGHT=""330"" TABINDEX=""998"""&amp;"OUTFORECOLOR=""#00000000""&gt;&lt;COMMANDBUTTON NAME=""CBT02"" TITLE=""キャンセル"" FORECOLOR=""#00000000"" "&amp;"BACKCOLOR=""#00C0C0C0"" FONTSIZE=""9"" WINDOWFUNCTION=""CLOSE"" OUTPUT=""0"" LEFT=""8340"" TOP=""12720"" WIDTH=""1170"" HEIGHT=""330"" TABINDEX=""999"" OUTFORECOLOR=""#00000000""&gt;&lt;/FORM&gt;&lt;ORIGINAL&gt;&lt;/ORIGINAL&gt;&lt;/BODY&gt;&lt;/XTML&gt;","&lt;/GROUP&gt;"&amp;"&lt;GROUP ELEMENT=""GP"&amp;RIGHT("0"&amp;TEXT(COUNTA(C$2:C65),"#"),2)&amp;""" NAME=""GP"&amp;RIGHT("0"&amp;COUNTA(C$2:C65),2)&amp;""" TITLE="""&amp;C65&amp;""" FORECOLOR=""#00000000"" BACKCOLOR=""#00C0C0C0"" FONTSIZE=""9"" OUTPUT=""0"" LEFT="""&amp;Q65&amp;""" TOP="""&amp;R65&amp;""" WIDTH="""&amp;S65&amp;""" HEIGHT="""&amp;T65&amp;""" OUTFORECOLOR=""#00000000""&gt;")),Y65)</f>
        <v>エラー</v>
      </c>
      <c r="Q65" s="14">
        <f t="shared" si="36"/>
        <v>6360</v>
      </c>
      <c r="R65" s="14">
        <f t="shared" ca="1" si="37"/>
        <v>290</v>
      </c>
      <c r="S65" s="14">
        <f t="shared" si="38"/>
        <v>800</v>
      </c>
      <c r="T65" s="14">
        <f ca="1">IF(C65&lt;&gt;"",SUM(INDIRECT("V"&amp;ROW()):INDIRECT("V"&amp;X66))+400,MAX(190*(IFERROR(SEARCH("★",SUBSTITUTE(L65,"｜","★",1))&gt;0,0)+IFERROR(SEARCH("★",SUBSTITUTE(L65,"｜","★",2))&gt;0,0)+IFERROR(SEARCH("★",SUBSTITUTE(L65,"｜","★",3))&gt;0,0)+IFERROR(SEARCH("★",SUBSTITUTE(L65,"｜","★",4))&gt;0,0)+IFERROR(SEARCH("★",SUBSTITUTE(L65,"｜","★",5))&gt;0,0)+IFERROR(SEARCH("★",SUBSTITUTE(L65,"｜","★",6))&gt;0,0)+IFERROR(SEARCH("★",SUBSTITUTE(L65,"｜","★",7))&gt;0,0)+IFERROR(SEARCH("★",SUBSTITUTE(L65,"｜","★",8))&gt;0,0)+IFERROR(SEARCH("★",SUBSTITUTE(L65,"｜","★",9))&gt;0,0)+IFERROR(SEARCH("★",SUBSTITUTE(L65,"｜","★",10))&gt;0,0)+IFERROR(SEARCH("★",SUBSTITUTE(L65,"｜","★",11))&gt;0,0)+IFERROR(SEARCH("★",SUBSTITUTE(L65,"｜","★",12))&gt;0,0)+IFERROR(SEARCH("★",SUBSTITUTE(L65,"｜","★",13))&gt;0,0)+IFERROR(SEARCH("★",SUBSTITUTE(L65,"｜","★",14))&gt;0,0)+IFERROR(SEARCH("★",SUBSTITUTE(L65,"｜","★",15))&gt;0,0))+40,280))</f>
        <v>280</v>
      </c>
      <c r="U65" s="14">
        <f t="shared" ca="1" si="39"/>
        <v>280</v>
      </c>
      <c r="V65" s="14">
        <f t="shared" si="40"/>
        <v>0</v>
      </c>
      <c r="W65" s="14">
        <f t="shared" si="41"/>
        <v>58</v>
      </c>
      <c r="X65" s="14">
        <f t="shared" si="42"/>
        <v>0</v>
      </c>
      <c r="Y65" s="12" t="str">
        <f>IF(I65="普通入力","&lt;LABEL NAME=""L-TB"&amp;RIGHT("0"&amp;TEXT(COUNTIF(I$2:I65,"普通入力"),"#"),2)&amp;""" TITLE="""&amp;D65&amp;""" FORECOLOR=""#00000000"" BACKCOLOR=""#00C0C0C0"" FONTNAME=""ＭＳ ゴシック"" FONTSIZE=""9"" OUTPUT=""0"" LEFT="""&amp;Q65&amp;""" TOP="""&amp;R65+20&amp;"""WIDTH="""&amp;TEXT(LENB(D65)*100,"#")&amp;""" HEIGHT="""&amp;T65&amp;""" &gt;&lt;TEXTBOX NAME=""TB"&amp;RIGHT("0"&amp;TEXT(COUNTIF(I$2:I65,"普通入力"),"#"),2)&amp;""" ELEMENT="""&amp;D65&amp;""" FORECOLOR=""#00080000"" BACKCOLOR=""#00FFFFFF"" FONTNAME=""ＭＳ ゴシック"" FONTSIZE=""9"""&amp;IF(J65="文字列",""," DATATYPE=""NUMERIC""")&amp;"DECIMALPLACES="""&amp;IF(LEFT(J65,2)="小数",RIGHT(J65,1),0)&amp;""" IMEMODE="""&amp;IF(K65="全角","04","02")&amp;""" BEFORESTRING="""&amp;E65&amp;" "" AFTERSTRING="""&amp;G65&amp;""" MAXVALUE="""&amp;M65&amp;""" MINVALUE="""&amp;N65&amp;""" SKIP="""&amp;IF(H65="必須","False","True")&amp;""" OUTPUT=""2""  LEFT="""&amp;TEXT(Q65+100+LENB(D65)*100,"#")&amp;""" TOP="""&amp;R65&amp;""" WIDTH="""&amp;TEXT(220+O65*92,"#")&amp;""" HEIGHT="""&amp;T65&amp;""" TABINDEX="""&amp;TEXT(COUNTA(I$2:I65),"#")&amp;""" OUTFORECOLOR=""#00000000"" OUTBR=""AFTER""&gt;"&amp;IF(G65&lt;&gt;"","&lt;LABEL NAME=""LA-TB"&amp;RIGHT("0"&amp;TEXT(COUNTIF(I$2:I65,"普通入力"),"#"),2)&amp;""" TITLE="""&amp;G65&amp;""" FORECOLOR=""#00000000"" BACKCOLOR=""#00C0C0C0"" FONTNAME=""ＭＳ ゴシック"" FONTSIZE=""9"" OUTPUT=""0"" LEFT="""&amp;TEXT(Q65+100+LENB(D65)*100+O65*92+320,"#")&amp;""" TOP="""&amp;R65+20&amp;""" WIDTH="""&amp;TEXT(LENB(G65)*100,"#")&amp;""" HEIGHT="""&amp;T65&amp;""" &gt;",""),Z65)</f>
        <v>エラー</v>
      </c>
      <c r="Z65" s="12" t="str">
        <f>IF(OR(I65="複数選択",I65="択一"),"&lt;LABEL NAME=""L-LB"&amp;RIGHT("0"&amp;TEXT(COUNTIF(I$2:I65,"複数選択")+COUNTIF(I$2:I65,"択一"),"#"),2)&amp;""" TITLE="""&amp;D65&amp;""" FORECOLOR=""#00000000"" BACKCOLOR=""#00C0C0C0"" FONTNAME=""ＭＳ ゴシック"" FONTSIZE=""9"" OUTPUT=""0"" LEFT="""&amp;Q65&amp;""" TOP="""&amp;R65+20&amp;"""WIDTH="""&amp;TEXT(LENB(D65)*90,"#")&amp;""" HEIGHT="""&amp;T65&amp;""" &gt;&lt;LISTBOX NAME=""LB"&amp;RIGHT("0"&amp;TEXT(COUNTIF(I$2:I65,"複数選択")+COUNTIF(I$2:I65,"択一"),"#"),2)&amp;""" ELEMENT="""&amp;D65&amp;""" FORECOLOR=""#00080000"" BACKCOLOR=""#00FFFFFF"" FONTNAME=""ＭＳ ゴシック"" FONTSIZE=""9"""&amp;IF(J65="文字列",""," DATATYPE=""NUMERIC""")&amp;" IMEMODE="""&amp;IF(K65="全角","04","02")&amp;""" BEFORESTRING="""&amp;E65&amp;" "" AFTERSTRING="""&amp;G65&amp;""" MULTIPLE="""&amp;IF(I65="複数選択","True")&amp;""" MINVALUE="""&amp;N65&amp;""" SKIP="""&amp;IF(H65="必須","False","True")&amp;""" OUTPUT=""2""  LEFT="""&amp;TEXT(Q65+100+LENB(D65)*90,"#")&amp;""" TOP="""&amp;R65&amp;""" WIDTH="""&amp;TEXT(O65*92+120,"#")&amp;""" HEIGHT="""&amp;T65&amp;""" TABINDEX="""&amp;TEXT(COUNTA(I$2:I65),"#")&amp;""" OUTFORECOLOR=""#00000000"" OUTBR=""AFTER""&gt;&lt;LISTBOXOPTION TITLE="""&amp;LEFT(L65,SEARCH("｜",L65)-1)&amp;""" SELECTED=""True"" VALUE="""&amp;LEFT(L65,SEARCH("｜",L65)-1)&amp;"""&gt;"&amp;IFERROR("&lt;LISTBOXOPTION TITLE="""&amp;
MID(L65,SEARCH("★",SUBSTITUTE(L65,"｜","★",1))+1,SEARCH("★",SUBSTITUTE(L65,"｜","★",2))-SEARCH("★",SUBSTITUTE(L65,"｜","★",1))-1)&amp;""" VALUE="""&amp;MID(L65,SEARCH("★",SUBSTITUTE(L65,"｜","★",1))+1,SEARCH("★",SUBSTITUTE(L65,"｜","★",2))-SEARCH("★",SUBSTITUTE(L65,"｜","★",1))-1)&amp;"""&gt;","")&amp;
IFERROR("&lt;LISTBOXOPTION TITLE="""&amp;MID(L65,
SEARCH("★",SUBSTITUTE(L65,"｜","★",2))+1,SEARCH("★",SUBSTITUTE(L65,"｜","★",3))-SEARCH("★",SUBSTITUTE(L65,"｜","★",2))-1)&amp;""" VALUE="""&amp;MID(L65,SEARCH("★",SUBSTITUTE(L65,"｜","★",2))+1,SEARCH("★",SUBSTITUTE(L65,"｜","★",3))-SEARCH("★",SUBSTITUTE(L65,"｜","★",2))-1)&amp;"""&gt;","")&amp;IFERROR("&lt;LISTBOXOPTION TITLE="""&amp;MID(L65,SEARCH("★",SUBSTITUTE(L65,"｜","★",3))+1,SEARCH("★",SUBSTITUTE(L65,"｜","★",4))-SEARCH("★",SUBSTITUTE(L65,"｜","★",3))-1)&amp;""" VALUE="""&amp;MID(L65,SEARCH("★",SUBSTITUTE(L65,"｜","★",3))+1,SEARCH("★",SUBSTITUTE(L65,"｜","★",4))-SEARCH("★",SUBSTITUTE(L65,"｜","★",3))-1)&amp;"""&gt;","")&amp;IFERROR("&lt;LISTBOXOPTION TITLE="""&amp;MID(L65,SEARCH("★",SUBSTITUTE(L65,"｜","★",4))+1,SEARCH("★",SUBSTITUTE(L65,"｜","★",5))-SEARCH("★",SUBSTITUTE(L65,"｜","★",4))-1)&amp;""" VALUE="""&amp;MID(L65,SEARCH("★",SUBSTITUTE(L65,"｜","★",4))+1,SEARCH("★",SUBSTITUTE(L65,"｜","★",5))-SEARCH("★",SUBSTITUTE(L65,"｜","★",4))-1
)&amp;"""&gt;","")&amp;
IFERROR("&lt;LISTBOXOPTION TITLE="""&amp;MID(L65,SEARCH("★",SUBSTITUTE(L65,"｜","★",5))+1,SEARCH("★",SUBSTITUTE(L65,"｜","★",6))-SEARCH("★",SUBSTITUTE(L65,"｜","★",5))-1)&amp;""" VALUE="""&amp;MID(L65,SEARCH("★",SUBSTITUTE(L65,"｜","★",5))+1,SEARCH("★",SUBSTITUTE(L65,"｜","★",6))-SEARCH("★",SUBSTITUTE(L65,"｜","★",5))-1
)&amp;"""&gt;","")&amp;IFERROR("&lt;LISTBOXOPTION TITLE="""&amp;MID(L65,SEARCH("★",SUBSTITUTE(L65,"｜","★",6))+1,SEARCH("★",SUBSTITUTE(L65,"｜","★",7))-SEARCH("★",SUBSTITUTE(L65,"｜","★",6))-1)&amp;""" VALUE="""&amp;MID(L65,SEARCH("★",SUBSTITUTE(L65,"｜","★",6))+1,SEARCH("★",SUBSTITUTE(L65,"｜","★",7))-SEARCH("★",SUBSTITUTE(L65,"｜","★",6))-1
)&amp;"""&gt;","")&amp;IFERROR("&lt;LISTBOXOPTION TITLE="""&amp;MID(L65,SEARCH("★",SUBSTITUTE(L65,"｜","★",7))+1,SEARCH("★",SUBSTITUTE(L65,"｜","★",8))-SEARCH("★",SUBSTITUTE(L65,"｜","★",7))-1)&amp;""" VALUE="""&amp;MID(L65,SEARCH("★",SUBSTITUTE(L65,"｜","★",7))+1,SEARCH("★",SUBSTITUTE(L65,"｜","★",8))-SEARCH("★",SUBSTITUTE(L65,"｜","★",7))-1
)&amp;"""&gt;","")&amp;IFERROR("&lt;LISTBOXOPTION TITLE="""&amp;MID(L65,SEARCH("★",SUBSTITUTE(L65,"｜","★",8))+1,SEARCH("★",SUBSTITUTE(L65,"｜","★",9))-SEARCH("★",SUBSTITUTE(L65,"｜","★",8))-1)&amp;""" VALUE="""&amp;MID(L65,SEARCH("★",SUBSTITUTE(L65,"｜","★",8))+1,SEARCH("★",SUBSTITUTE(L65,"｜","★",9))-SEARCH("★",SUBSTITUTE(L65,"｜","★",8))-1
)&amp;"""&gt;","")&amp;IFERROR("&lt;LISTBOXOPTION TITLE="""&amp;MID(L65,SEARCH("★",SUBSTITUTE(L65,"｜","★",9))+1,SEARCH("★",SUBSTITUTE(L65,"｜","★",10))-SEARCH("★",SUBSTITUTE(L65,"｜","★",9))-1)&amp;""" VALUE="""&amp;MID(L65,SEARCH("★",SUBSTITUTE(L65,"｜","★",9))+1,SEARCH("★",SUBSTITUTE(L65,"｜","★",10))-SEARCH("★",SUBSTITUTE(L65,"｜","★",9))-1
)&amp;"""&gt;","")&amp;IFERROR("&lt;LISTBOXOPTION TITLE="""&amp;MID(L65,SEARCH("★",SUBSTITUTE(L65,"｜","★",10))+1,SEARCH("★",SUBSTITUTE(L65,"｜","★",11))-SEARCH("★",SUBSTITUTE(L65,"｜","★",10))-1)&amp;""" VALUE="""&amp;MID(L65,SEARCH("★",SUBSTITUTE(L65,"｜","★",10))+1,SEARCH("★",SUBSTITUTE(L65,"｜","★",11))-SEARCH("★",SUBSTITUTE(L65,"｜","★",10))-1
)&amp;"""&gt;","")&amp;IFERROR("&lt;LISTBOXOPTION TITLE="""&amp;MID(L65,SEARCH("★",SUBSTITUTE(L65,"｜","★",11))+1,SEARCH("★",SUBSTITUTE(L65,"｜","★",12))-SEARCH("★",SUBSTITUTE(L65,"｜","★",11))-1)&amp;""" VALUE="""&amp;MID(L65,SEARCH("★",SUBSTITUTE(L65,"｜","★",11))+1,SEARCH("★",SUBSTITUTE(L65,"｜","★",12))-SEARCH("★",SUBSTITUTE(L65,"｜","★",11))-1
)&amp;"""&gt;","")&amp;IFERROR("&lt;LISTBOXOPTION TITLE="""&amp;MID(L65,SEARCH("★",SUBSTITUTE(L65,"｜","★",12))+1,SEARCH("★",SUBSTITUTE(L65,"｜","★",13))-SEARCH("★",SUBSTITUTE(L65,"｜","★",12))-1)&amp;""" VALUE="""&amp;MID(L65,SEARCH("★",SUBSTITUTE(L65,"｜","★",12))+1,SEARCH("★",SUBSTITUTE(L65,"｜","★",13))-SEARCH("★",SUBSTITUTE(L65,"｜","★",12))-1
)&amp;"""&gt;","")&amp;IFERROR("&lt;LISTBOXOPTION TITLE="""&amp;MID(L65,SEARCH("★",SUBSTITUTE(L65,"｜","★",13))+1,SEARCH("★",SUBSTITUTE(L65,"｜","★",14))-SEARCH("★",SUBSTITUTE(L65,"｜","★",13))-1)&amp;""" VALUE="""&amp;MID(L65,SEARCH("★",SUBSTITUTE(L65,"｜","★",13))+1,SEARCH("★",SUBSTITUTE(L65,"｜","★",14))-SEARCH("★",SUBSTITUTE(L65,"｜","★",13))-1
)&amp;"""&gt;","")&amp;IFERROR("&lt;LISTBOXOPTION TITLE="""&amp;MID(L65,SEARCH("★",SUBSTITUTE(L65,"｜","★",14))+1,SEARCH("★",SUBSTITUTE(L65,"｜","★",15))-SEARCH("★",SUBSTITUTE(L65,"｜","★",14))-1)&amp;""" VALUE="""&amp;MID(L65,SEARCH("★",SUBSTITUTE(L65,"｜","★",14))+1,SEARCH("★",SUBSTITUTE(L65,"｜","★",15))-SEARCH("★",SUBSTITUTE(L65,"｜","★",14))-1
)&amp;"""&gt;","")&amp;IFERROR("&lt;LISTBOXOPTION TITLE="""&amp;MID(L65,SEARCH("★",SUBSTITUTE(L65,"｜","★",15))+1,SEARCH("★",SUBSTITUTE(L65,"｜","★",16))-SEARCH("★",SUBSTITUTE(L65,"｜","★",15))-1)&amp;""" VALUE="""&amp;MID(L65,SEARCH("★",SUBSTITUTE(L65,"｜","★",15))+1,SEARCH("★",SUBSTITUTE(L65,"｜","★",16))-SEARCH("★",SUBSTITUTE(L65,"｜","★",15))-1
)&amp;"""&gt;","")&amp;IFERROR("&lt;LISTBOXOPTION TITLE="""&amp;MID(L65,SEARCH("★",SUBSTITUTE(L65,"｜","★",16))+1,SEARCH("★",SUBSTITUTE(L65,"｜","★",17))-SEARCH("★",SUBSTITUTE(L65,"｜","★",16))-1)&amp;""" VALUE="""&amp;MID(L65,SEARCH("★",SUBSTITUTE(L65,"｜","★",16))+1,SEARCH("★",SUBSTITUTE(L65,"｜","★",16))-SEARCH("★",SUBSTITUTE(L65,"｜","★",16))-1
)&amp;"""&gt;","")&amp;"&lt;/LISTBOX&gt;"&amp;IF(G65&lt;&gt;"","&lt;LABEL NAME=""LA-LB"&amp;RIGHT("0"&amp;TEXT(COUNTIF(I$2:I65,"複数選択")+COUNTIF(I$2:I65,"択一"),"#"),2)&amp;""" TITLE="""&amp;G65&amp;""" FORECOLOR=""#00000000"" BACKCOLOR=""#00C0C0C0"" FONTNAME=""ＭＳ ゴシック"" FONTSIZE=""9"" OUTPUT=""0"" LEFT="""&amp;TEXT(Q65+100+LENB(D65)*90+O65*110+100,"#")&amp;""" TOP="""&amp;R65+20&amp;""" WIDTH="""&amp;TEXT(LEN(G65)*400,"#")&amp;""" HEIGHT="""&amp;T65&amp;""" &gt;",""),AA65)</f>
        <v>エラー</v>
      </c>
      <c r="AA65" s="12" t="str">
        <f>IF(I65="文字表示","&lt;LABEL NAME=""LL"&amp;RIGHT("0"&amp;TEXT(COUNTIF(I$2:I65,"文字表示"),"#"),2)&amp;""" TITLE="""&amp;F65&amp;""" FORECOLOR=""#00000000"" BACKCOLOR=""#00C0C0C0"" FONTNAME=""ＭＳ ゴシック"" FONTSIZE=""9"" OUTPUT=""0"" LEFT="""&amp;Q65&amp;""" TOP="""&amp;R65+20&amp;"""WIDTH="""&amp;TEXT(LENB(F65)*92,"#")&amp;""" HEIGHT="""&amp;T65&amp;""" &gt;","エラー")</f>
        <v>エラー</v>
      </c>
    </row>
    <row r="66" spans="1:27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7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7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7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7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7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1"/>
      <c r="M71" s="1"/>
      <c r="N71" s="1"/>
      <c r="O71" s="1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7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1"/>
      <c r="M72" s="1"/>
      <c r="N72" s="1"/>
      <c r="O72" s="1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7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1"/>
      <c r="M73" s="1"/>
      <c r="N73" s="1"/>
      <c r="O73" s="1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7" ht="16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7" ht="16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7" ht="16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7" ht="16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7" ht="16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7" ht="16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7" ht="18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6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6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6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6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1"/>
      <c r="M84" s="1"/>
      <c r="N84" s="1"/>
      <c r="O84" s="1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6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1"/>
      <c r="M85" s="1"/>
      <c r="N85" s="1"/>
      <c r="O85" s="1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6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1"/>
      <c r="M86" s="1"/>
      <c r="N86" s="1"/>
      <c r="O86" s="1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6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6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6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6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6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6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6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6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6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6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6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1"/>
      <c r="M97" s="1"/>
      <c r="N97" s="1"/>
      <c r="O97" s="1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6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1"/>
      <c r="M98" s="1"/>
      <c r="N98" s="1"/>
      <c r="O98" s="1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6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1"/>
      <c r="M99" s="1"/>
      <c r="N99" s="1"/>
      <c r="O99" s="1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6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6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6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6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6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6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6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6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6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6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6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1"/>
      <c r="M110" s="1"/>
      <c r="N110" s="1"/>
      <c r="O110" s="1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6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1"/>
      <c r="M111" s="1"/>
      <c r="N111" s="1"/>
      <c r="O111" s="1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6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1"/>
      <c r="M112" s="1"/>
      <c r="N112" s="1"/>
      <c r="O112" s="1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6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6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6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6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6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6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6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6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6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6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6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1"/>
      <c r="M123" s="1"/>
      <c r="N123" s="1"/>
      <c r="O123" s="1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6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1"/>
      <c r="M124" s="1"/>
      <c r="N124" s="1"/>
      <c r="O124" s="1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6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1"/>
      <c r="M125" s="1"/>
      <c r="N125" s="1"/>
      <c r="O125" s="1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6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6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6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6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6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6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6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6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6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6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6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1"/>
      <c r="M136" s="1"/>
      <c r="N136" s="1"/>
      <c r="O136" s="1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6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1"/>
      <c r="M137" s="1"/>
      <c r="N137" s="1"/>
      <c r="O137" s="1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6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1"/>
      <c r="M138" s="1"/>
      <c r="N138" s="1"/>
      <c r="O138" s="1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6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6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6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6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6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6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6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6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6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6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6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1"/>
      <c r="M149" s="1"/>
      <c r="N149" s="1"/>
      <c r="O149" s="1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6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1"/>
      <c r="M150" s="1"/>
      <c r="N150" s="1"/>
      <c r="O150" s="1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6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1"/>
      <c r="M151" s="1"/>
      <c r="N151" s="1"/>
      <c r="O151" s="1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6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6.5" customHeight="1" x14ac:dyDescent="0.15"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6.5" customHeight="1" x14ac:dyDescent="0.15"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6.5" customHeight="1" x14ac:dyDescent="0.15"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6.5" customHeight="1" x14ac:dyDescent="0.15"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6.5" customHeight="1" x14ac:dyDescent="0.15"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6.5" customHeight="1" x14ac:dyDescent="0.15"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6.5" customHeight="1" x14ac:dyDescent="0.15"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6.5" customHeight="1" x14ac:dyDescent="0.15"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6:25" ht="16.5" customHeight="1" x14ac:dyDescent="0.15"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6:25" ht="16.5" customHeight="1" x14ac:dyDescent="0.15"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6:25" ht="16.5" customHeight="1" x14ac:dyDescent="0.15"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6:25" ht="16.5" customHeight="1" x14ac:dyDescent="0.15"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6:25" ht="16.5" customHeight="1" x14ac:dyDescent="0.15"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6:25" ht="16.5" customHeight="1" x14ac:dyDescent="0.15"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6:25" ht="16.5" customHeight="1" x14ac:dyDescent="0.15"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6:25" ht="16.5" customHeight="1" x14ac:dyDescent="0.15"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6:25" ht="16.5" customHeight="1" x14ac:dyDescent="0.15"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6:25" ht="16.5" customHeight="1" x14ac:dyDescent="0.15"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6:25" ht="16.5" customHeight="1" x14ac:dyDescent="0.15"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6:25" ht="16.5" customHeight="1" x14ac:dyDescent="0.15"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6:25" ht="16.5" customHeight="1" x14ac:dyDescent="0.15"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6:25" ht="16.5" customHeight="1" x14ac:dyDescent="0.15"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6:25" ht="16.5" customHeight="1" x14ac:dyDescent="0.15"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6:25" ht="16.5" customHeight="1" x14ac:dyDescent="0.15"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6:25" ht="16.5" customHeight="1" x14ac:dyDescent="0.15"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6:25" ht="16.5" customHeight="1" x14ac:dyDescent="0.15"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6:25" ht="16.5" customHeight="1" x14ac:dyDescent="0.15"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6:25" ht="16.5" customHeight="1" x14ac:dyDescent="0.15"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6:25" ht="16.5" customHeight="1" x14ac:dyDescent="0.15"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6:25" ht="16.5" customHeight="1" x14ac:dyDescent="0.15"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6:25" ht="16.5" customHeight="1" x14ac:dyDescent="0.15"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6:25" ht="16.5" customHeight="1" x14ac:dyDescent="0.15"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6:25" ht="16.5" customHeight="1" x14ac:dyDescent="0.15"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6:25" ht="16.5" customHeight="1" x14ac:dyDescent="0.15"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6:25" ht="16.5" customHeight="1" x14ac:dyDescent="0.15"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6:25" ht="16.5" customHeight="1" x14ac:dyDescent="0.15"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6:25" ht="16.5" customHeight="1" x14ac:dyDescent="0.15"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6:25" ht="16.5" customHeight="1" x14ac:dyDescent="0.15"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6:25" ht="16.5" customHeight="1" x14ac:dyDescent="0.15"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6:25" ht="16.5" customHeight="1" x14ac:dyDescent="0.15"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6:25" ht="16.5" customHeight="1" x14ac:dyDescent="0.15"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6:25" ht="16.5" customHeight="1" x14ac:dyDescent="0.15"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6:25" ht="16.5" customHeight="1" x14ac:dyDescent="0.15"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6:25" ht="16.5" customHeight="1" x14ac:dyDescent="0.15"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6:25" ht="16.5" customHeight="1" x14ac:dyDescent="0.15"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6:25" ht="16.5" customHeight="1" x14ac:dyDescent="0.15"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6:25" ht="16.5" customHeight="1" x14ac:dyDescent="0.15"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6:25" ht="16.5" customHeight="1" x14ac:dyDescent="0.15"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6:25" ht="16.5" customHeight="1" x14ac:dyDescent="0.15"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6:25" ht="16.5" customHeight="1" x14ac:dyDescent="0.15"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6:25" ht="16.5" customHeight="1" x14ac:dyDescent="0.15"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6:25" ht="16.5" customHeight="1" x14ac:dyDescent="0.15"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6:25" ht="16.5" customHeight="1" x14ac:dyDescent="0.15"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6:25" ht="16.5" customHeight="1" x14ac:dyDescent="0.15"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6:25" ht="16.5" customHeight="1" x14ac:dyDescent="0.15"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6:25" ht="16.5" customHeight="1" x14ac:dyDescent="0.15"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6:25" ht="16.5" customHeight="1" x14ac:dyDescent="0.15"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6:25" ht="16.5" customHeight="1" x14ac:dyDescent="0.15"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6:25" ht="16.5" customHeight="1" x14ac:dyDescent="0.15"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6:25" ht="16.5" customHeight="1" x14ac:dyDescent="0.15"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6:25" ht="16.5" customHeight="1" x14ac:dyDescent="0.15"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6:25" ht="16.5" customHeight="1" x14ac:dyDescent="0.15"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6:25" ht="16.5" customHeight="1" x14ac:dyDescent="0.15"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6:25" ht="16.5" customHeight="1" x14ac:dyDescent="0.15"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6:25" ht="16.5" customHeight="1" x14ac:dyDescent="0.15"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6:25" ht="16.5" customHeight="1" x14ac:dyDescent="0.15"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6:25" ht="16.5" customHeight="1" x14ac:dyDescent="0.15"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6:25" ht="16.5" customHeight="1" x14ac:dyDescent="0.15"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6:25" ht="16.5" customHeight="1" x14ac:dyDescent="0.15"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6:25" ht="16.5" customHeight="1" x14ac:dyDescent="0.15"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6:25" ht="16.5" customHeight="1" x14ac:dyDescent="0.15"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6:25" ht="16.5" customHeight="1" x14ac:dyDescent="0.15"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6:25" ht="16.5" customHeight="1" x14ac:dyDescent="0.15"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6:25" ht="16.5" customHeight="1" x14ac:dyDescent="0.15"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6:25" ht="16.5" customHeight="1" x14ac:dyDescent="0.15"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6:25" ht="16.5" customHeight="1" x14ac:dyDescent="0.15"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6:25" ht="16.5" customHeight="1" x14ac:dyDescent="0.15"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6:25" ht="16.5" customHeight="1" x14ac:dyDescent="0.15"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6:25" ht="16.5" customHeight="1" x14ac:dyDescent="0.15"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6:25" ht="16.5" customHeight="1" x14ac:dyDescent="0.15"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6:25" ht="16.5" customHeight="1" x14ac:dyDescent="0.15"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6:25" ht="16.5" customHeight="1" x14ac:dyDescent="0.15"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6:25" ht="16.5" customHeight="1" x14ac:dyDescent="0.15"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6:25" ht="16.5" customHeight="1" x14ac:dyDescent="0.15"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6:25" ht="16.5" customHeight="1" x14ac:dyDescent="0.15"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6:25" ht="16.5" customHeight="1" x14ac:dyDescent="0.15"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6:25" ht="16.5" customHeight="1" x14ac:dyDescent="0.15"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6:25" ht="16.5" customHeight="1" x14ac:dyDescent="0.15"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6:25" ht="16.5" customHeight="1" x14ac:dyDescent="0.15"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6:25" ht="16.5" customHeight="1" x14ac:dyDescent="0.15"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6:25" ht="16.5" customHeight="1" x14ac:dyDescent="0.15"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6:25" ht="16.5" customHeight="1" x14ac:dyDescent="0.15"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6:25" ht="16.5" customHeight="1" x14ac:dyDescent="0.15"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6:25" ht="16.5" customHeight="1" x14ac:dyDescent="0.15"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6:25" ht="16.5" customHeight="1" x14ac:dyDescent="0.15"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6:25" ht="16.5" customHeight="1" x14ac:dyDescent="0.15"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6:25" ht="16.5" customHeight="1" x14ac:dyDescent="0.15"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6:25" ht="16.5" customHeight="1" x14ac:dyDescent="0.15"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6:25" ht="16.5" customHeight="1" x14ac:dyDescent="0.15"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6:25" ht="16.5" customHeight="1" x14ac:dyDescent="0.15"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6:25" ht="16.5" customHeight="1" x14ac:dyDescent="0.15"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6:25" ht="16.5" customHeight="1" x14ac:dyDescent="0.15"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6:25" ht="16.5" customHeight="1" x14ac:dyDescent="0.15"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6:25" ht="16.5" customHeight="1" x14ac:dyDescent="0.15"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6:25" ht="16.5" customHeight="1" x14ac:dyDescent="0.15"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6:25" ht="16.5" customHeight="1" x14ac:dyDescent="0.15"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6:25" ht="16.5" customHeight="1" x14ac:dyDescent="0.15"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6:25" ht="16.5" customHeight="1" x14ac:dyDescent="0.15"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6:25" ht="16.5" customHeight="1" x14ac:dyDescent="0.15"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6:25" ht="16.5" customHeight="1" x14ac:dyDescent="0.15"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6:25" ht="16.5" customHeight="1" x14ac:dyDescent="0.15"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6:25" ht="16.5" customHeight="1" x14ac:dyDescent="0.15"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6:25" ht="16.5" customHeight="1" x14ac:dyDescent="0.15"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6:25" ht="16.5" customHeight="1" x14ac:dyDescent="0.15"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6:25" ht="16.5" customHeight="1" x14ac:dyDescent="0.15"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6:25" ht="16.5" customHeight="1" x14ac:dyDescent="0.15"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6:25" ht="16.5" customHeight="1" x14ac:dyDescent="0.15"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6:25" ht="16.5" customHeight="1" x14ac:dyDescent="0.15"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6:25" ht="16.5" customHeight="1" x14ac:dyDescent="0.15"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6:25" ht="16.5" customHeight="1" x14ac:dyDescent="0.15"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6:25" ht="16.5" customHeight="1" x14ac:dyDescent="0.15"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6:25" ht="16.5" customHeight="1" x14ac:dyDescent="0.15"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6:25" ht="16.5" customHeight="1" x14ac:dyDescent="0.15"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6:25" ht="16.5" customHeight="1" x14ac:dyDescent="0.15"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6:25" ht="16.5" customHeight="1" x14ac:dyDescent="0.15"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6:25" ht="16.5" customHeight="1" x14ac:dyDescent="0.15"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6:25" ht="16.5" customHeight="1" x14ac:dyDescent="0.15"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6:25" ht="16.5" customHeight="1" x14ac:dyDescent="0.15"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6:25" ht="16.5" customHeight="1" x14ac:dyDescent="0.15"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6:25" ht="16.5" customHeight="1" x14ac:dyDescent="0.15"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6:25" ht="16.5" customHeight="1" x14ac:dyDescent="0.15"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6:25" ht="16.5" customHeight="1" x14ac:dyDescent="0.15"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6:25" ht="16.5" customHeight="1" x14ac:dyDescent="0.15"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6:25" ht="16.5" customHeight="1" x14ac:dyDescent="0.15"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6:25" ht="16.5" customHeight="1" x14ac:dyDescent="0.15"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6:25" ht="16.5" customHeight="1" x14ac:dyDescent="0.15"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6:25" ht="16.5" customHeight="1" x14ac:dyDescent="0.15"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6:25" ht="16.5" customHeight="1" x14ac:dyDescent="0.15"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6:25" ht="16.5" customHeight="1" x14ac:dyDescent="0.15"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6:25" ht="16.5" customHeight="1" x14ac:dyDescent="0.15"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6:25" ht="16.5" customHeight="1" x14ac:dyDescent="0.15"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6:25" ht="16.5" customHeight="1" x14ac:dyDescent="0.15"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6:25" ht="16.5" customHeight="1" x14ac:dyDescent="0.15"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6:25" ht="16.5" customHeight="1" x14ac:dyDescent="0.15"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6:25" ht="16.5" customHeight="1" x14ac:dyDescent="0.15"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6:25" ht="16.5" customHeight="1" x14ac:dyDescent="0.15"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6:25" ht="16.5" customHeight="1" x14ac:dyDescent="0.15"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6:25" ht="16.5" customHeight="1" x14ac:dyDescent="0.15"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6:25" ht="16.5" customHeight="1" x14ac:dyDescent="0.15"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6:25" ht="16.5" customHeight="1" x14ac:dyDescent="0.15"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6:25" ht="16.5" customHeight="1" x14ac:dyDescent="0.15"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6:25" ht="16.5" customHeight="1" x14ac:dyDescent="0.15"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6:25" ht="16.5" customHeight="1" x14ac:dyDescent="0.15"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6:25" ht="16.5" customHeight="1" x14ac:dyDescent="0.15"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6:25" ht="16.5" customHeight="1" x14ac:dyDescent="0.15">
      <c r="P307" s="9"/>
      <c r="Q307" s="9"/>
      <c r="R307" s="9"/>
      <c r="S307" s="9"/>
      <c r="T307" s="9"/>
      <c r="U307" s="9"/>
      <c r="V307" s="9"/>
      <c r="W307" s="9"/>
      <c r="X307" s="9"/>
      <c r="Y307" s="9"/>
    </row>
  </sheetData>
  <phoneticPr fontId="14"/>
  <pageMargins left="0.7" right="0.7" top="0.75" bottom="0.75" header="0.3" footer="0.3"/>
  <pageSetup paperSize="9" scale="7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A1:D6"/>
    </sheetView>
  </sheetViews>
  <sheetFormatPr defaultRowHeight="13.5" x14ac:dyDescent="0.15"/>
  <sheetData>
    <row r="1" spans="1:4" x14ac:dyDescent="0.15">
      <c r="A1" s="3" t="s">
        <v>0</v>
      </c>
      <c r="B1" s="13" t="s">
        <v>23</v>
      </c>
      <c r="C1" s="13" t="s">
        <v>1</v>
      </c>
      <c r="D1" s="13" t="s">
        <v>5</v>
      </c>
    </row>
    <row r="3" spans="1:4" x14ac:dyDescent="0.15">
      <c r="A3" t="s">
        <v>21</v>
      </c>
      <c r="B3" t="s">
        <v>23</v>
      </c>
      <c r="C3" t="s">
        <v>4</v>
      </c>
      <c r="D3" t="s">
        <v>7</v>
      </c>
    </row>
    <row r="4" spans="1:4" x14ac:dyDescent="0.15">
      <c r="A4" t="s">
        <v>2</v>
      </c>
      <c r="C4" t="s">
        <v>3</v>
      </c>
      <c r="D4" t="s">
        <v>6</v>
      </c>
    </row>
    <row r="5" spans="1:4" x14ac:dyDescent="0.15">
      <c r="A5" t="s">
        <v>8</v>
      </c>
      <c r="C5" t="s">
        <v>24</v>
      </c>
    </row>
    <row r="6" spans="1:4" x14ac:dyDescent="0.15">
      <c r="A6" t="s">
        <v>22</v>
      </c>
      <c r="C6" t="s">
        <v>25</v>
      </c>
    </row>
  </sheetData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一般利用者定義表</vt:lpstr>
      <vt:lpstr>選択項目設定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YAMANOBE Yuji</dc:creator>
  <cp:lastModifiedBy>YAMANOBE Yuji</cp:lastModifiedBy>
  <cp:lastPrinted>2013-03-15T06:12:00Z</cp:lastPrinted>
  <dcterms:created xsi:type="dcterms:W3CDTF">2013-02-11T06:53:00Z</dcterms:created>
  <dcterms:modified xsi:type="dcterms:W3CDTF">2014-06-12T23:20:50Z</dcterms:modified>
</cp:coreProperties>
</file>